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https://wbvg.sharepoint.com/80KARAKTERPANDEN/2-0 ACTIVITEITEN/2-5 RESEARCH &amp; CONCEPTONTWIKKELING/2-5-09 COOPLINK/Documenten/"/>
    </mc:Choice>
  </mc:AlternateContent>
  <xr:revisionPtr revIDLastSave="1" documentId="8_{1A16E527-59A2-4B87-92C0-9A7C6E8E8426}" xr6:coauthVersionLast="47" xr6:coauthVersionMax="47" xr10:uidLastSave="{158FBB3A-27F3-49C7-AE4A-19CE8FEE2870}"/>
  <bookViews>
    <workbookView xWindow="-110" yWindow="-110" windowWidth="19420" windowHeight="10420" tabRatio="764" xr2:uid="{00000000-000D-0000-FFFF-FFFF00000000}"/>
  </bookViews>
  <sheets>
    <sheet name="Meerjarenplanning" sheetId="1" r:id="rId1"/>
    <sheet name="NormConcept" sheetId="6" r:id="rId2"/>
    <sheet name="Gebreken" sheetId="7" r:id="rId3"/>
    <sheet name="Norm-P" sheetId="8" r:id="rId4"/>
    <sheet name="Grafiek" sheetId="2" r:id="rId5"/>
    <sheet name="INDEX" sheetId="5" state="hidden" r:id="rId6"/>
  </sheets>
  <definedNames>
    <definedName name="_xlnm.Print_Area" localSheetId="0">Meerjarenplanning!$A$1:$AW$174</definedName>
    <definedName name="_xlnm.Print_Area" localSheetId="1">NormConcept!$A$1:$E$145</definedName>
    <definedName name="_xlnm.Print_Titles" localSheetId="0">Meerjarenplanning!$1:$14</definedName>
    <definedName name="INDEX">Meerjarenplanning!$T$13</definedName>
    <definedName name="Z_5E3FDCDA_CA82_48FF_8F65_A612D5196E43_.wvu.Cols" localSheetId="0" hidden="1">Meerjarenplanning!$G:$G,Meerjarenplanning!$K:$M,Meerjarenplanning!$Q:$Q,Meerjarenplanning!#REF!</definedName>
    <definedName name="Z_5E3FDCDA_CA82_48FF_8F65_A612D5196E43_.wvu.PrintArea" localSheetId="0" hidden="1">Meerjarenplanning!$A$1:$AC$135</definedName>
    <definedName name="Z_5E3FDCDA_CA82_48FF_8F65_A612D5196E43_.wvu.PrintTitles" localSheetId="0" hidden="1">Meerjarenplanning!$1:$14</definedName>
    <definedName name="Z_5E3FDCDA_CA82_48FF_8F65_A612D5196E43_.wvu.Rows" localSheetId="0" hidden="1">Meerjarenplanning!$136:$136</definedName>
  </definedNames>
  <calcPr calcId="191029"/>
  <customWorkbookViews>
    <customWorkbookView name="te Pas - Persoonlijke weergave" guid="{5E3FDCDA-CA82-48FF-8F65-A612D5196E43}" mergeInterval="0" personalView="1" maximized="1" xWindow="-8" yWindow="-8" windowWidth="1936" windowHeight="1056" tabRatio="76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P7" i="1"/>
  <c r="P6" i="1"/>
  <c r="C9" i="1"/>
  <c r="L152" i="1" l="1"/>
  <c r="O152" i="1" s="1"/>
  <c r="M152" i="1"/>
  <c r="L153" i="1"/>
  <c r="O153" i="1" s="1"/>
  <c r="M153" i="1"/>
  <c r="L154" i="1"/>
  <c r="O154" i="1" s="1"/>
  <c r="M154" i="1"/>
  <c r="L155" i="1"/>
  <c r="O155" i="1" s="1"/>
  <c r="M155" i="1"/>
  <c r="L156" i="1"/>
  <c r="O156" i="1" s="1"/>
  <c r="M156" i="1"/>
  <c r="L157" i="1"/>
  <c r="O157" i="1" s="1"/>
  <c r="M157" i="1"/>
  <c r="L158" i="1"/>
  <c r="O158" i="1" s="1"/>
  <c r="M158" i="1"/>
  <c r="L159" i="1"/>
  <c r="O159" i="1" s="1"/>
  <c r="M159" i="1"/>
  <c r="L160" i="1"/>
  <c r="O160" i="1" s="1"/>
  <c r="M160" i="1"/>
  <c r="L161" i="1"/>
  <c r="O161" i="1" s="1"/>
  <c r="M161" i="1"/>
  <c r="L162" i="1"/>
  <c r="O162" i="1" s="1"/>
  <c r="M162" i="1"/>
  <c r="L163" i="1"/>
  <c r="O163" i="1" s="1"/>
  <c r="M163" i="1"/>
  <c r="L164" i="1"/>
  <c r="O164" i="1" s="1"/>
  <c r="M164" i="1"/>
  <c r="L165" i="1"/>
  <c r="O165" i="1" s="1"/>
  <c r="M165" i="1"/>
  <c r="L166" i="1"/>
  <c r="O166" i="1" s="1"/>
  <c r="M166" i="1"/>
  <c r="L167" i="1"/>
  <c r="O167" i="1" s="1"/>
  <c r="M167" i="1"/>
  <c r="L168" i="1"/>
  <c r="O168" i="1" s="1"/>
  <c r="M168" i="1"/>
  <c r="L169" i="1"/>
  <c r="O169" i="1" s="1"/>
  <c r="M169" i="1"/>
  <c r="L170" i="1"/>
  <c r="O170" i="1" s="1"/>
  <c r="M170" i="1"/>
  <c r="Q17"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G67" i="8" l="1"/>
  <c r="L38" i="1"/>
  <c r="O38" i="1" s="1"/>
  <c r="L30" i="1"/>
  <c r="O30" i="1" s="1"/>
  <c r="L17" i="1"/>
  <c r="O17" i="1" s="1"/>
  <c r="L127" i="1"/>
  <c r="O127" i="1" s="1"/>
  <c r="M127" i="1"/>
  <c r="L128" i="1"/>
  <c r="M128" i="1"/>
  <c r="L129" i="1"/>
  <c r="O129" i="1" s="1"/>
  <c r="M129" i="1"/>
  <c r="L130" i="1"/>
  <c r="O130" i="1" s="1"/>
  <c r="M130" i="1"/>
  <c r="L131" i="1"/>
  <c r="O131" i="1" s="1"/>
  <c r="M131" i="1"/>
  <c r="L132" i="1"/>
  <c r="M132" i="1"/>
  <c r="L133" i="1"/>
  <c r="O133" i="1" s="1"/>
  <c r="M133" i="1"/>
  <c r="L134" i="1"/>
  <c r="O134" i="1" s="1"/>
  <c r="M134" i="1"/>
  <c r="L135" i="1"/>
  <c r="O135" i="1" s="1"/>
  <c r="M135" i="1"/>
  <c r="L136" i="1"/>
  <c r="M136" i="1"/>
  <c r="L137" i="1"/>
  <c r="O137" i="1" s="1"/>
  <c r="M137" i="1"/>
  <c r="L138" i="1"/>
  <c r="O138" i="1" s="1"/>
  <c r="M138" i="1"/>
  <c r="L139" i="1"/>
  <c r="O139" i="1" s="1"/>
  <c r="M139" i="1"/>
  <c r="L140" i="1"/>
  <c r="O140" i="1" s="1"/>
  <c r="M140" i="1"/>
  <c r="L141" i="1"/>
  <c r="O141" i="1" s="1"/>
  <c r="M141" i="1"/>
  <c r="L142" i="1"/>
  <c r="O142" i="1" s="1"/>
  <c r="M142" i="1"/>
  <c r="L143" i="1"/>
  <c r="O143" i="1" s="1"/>
  <c r="M143" i="1"/>
  <c r="L144" i="1"/>
  <c r="O144" i="1" s="1"/>
  <c r="M144" i="1"/>
  <c r="L145" i="1"/>
  <c r="O145" i="1" s="1"/>
  <c r="M145" i="1"/>
  <c r="L146" i="1"/>
  <c r="O146" i="1" s="1"/>
  <c r="M146" i="1"/>
  <c r="L147" i="1"/>
  <c r="O147" i="1" s="1"/>
  <c r="M147" i="1"/>
  <c r="L148" i="1"/>
  <c r="O148" i="1" s="1"/>
  <c r="M148" i="1"/>
  <c r="L149" i="1"/>
  <c r="O149" i="1" s="1"/>
  <c r="M149" i="1"/>
  <c r="L150" i="1"/>
  <c r="O150" i="1" s="1"/>
  <c r="M150" i="1"/>
  <c r="L151" i="1"/>
  <c r="O151" i="1" s="1"/>
  <c r="M151" i="1"/>
  <c r="O128" i="1"/>
  <c r="O132" i="1"/>
  <c r="O136" i="1"/>
  <c r="U11" i="1"/>
  <c r="V11" i="1" s="1"/>
  <c r="W11" i="1" s="1"/>
  <c r="X11" i="1" s="1"/>
  <c r="Y11" i="1" s="1"/>
  <c r="Z11" i="1" s="1"/>
  <c r="AA11" i="1" s="1"/>
  <c r="AB11" i="1" s="1"/>
  <c r="AC11" i="1" s="1"/>
  <c r="AD11" i="1" s="1"/>
  <c r="AE11" i="1" s="1"/>
  <c r="AF11" i="1" s="1"/>
  <c r="AG11" i="1" s="1"/>
  <c r="AH11" i="1" s="1"/>
  <c r="AI11" i="1" s="1"/>
  <c r="AJ11" i="1" s="1"/>
  <c r="AK11" i="1" s="1"/>
  <c r="AL11" i="1" s="1"/>
  <c r="AM11" i="1" s="1"/>
  <c r="AN11" i="1" s="1"/>
  <c r="AO11" i="1" s="1"/>
  <c r="AP11" i="1" s="1"/>
  <c r="AQ11" i="1" s="1"/>
  <c r="AR11" i="1" s="1"/>
  <c r="AS11" i="1" s="1"/>
  <c r="AT11" i="1" s="1"/>
  <c r="AU11" i="1" s="1"/>
  <c r="AV11" i="1" s="1"/>
  <c r="AW11" i="1" s="1"/>
  <c r="L18" i="1"/>
  <c r="O18" i="1" s="1"/>
  <c r="T12" i="1"/>
  <c r="Q18" i="1"/>
  <c r="A2" i="5"/>
  <c r="A3" i="5"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D2" i="5"/>
  <c r="B2" i="5" s="1"/>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L19" i="1"/>
  <c r="O19" i="1" s="1"/>
  <c r="Q19" i="1"/>
  <c r="L20" i="1"/>
  <c r="O20" i="1" s="1"/>
  <c r="Q20" i="1"/>
  <c r="L21" i="1"/>
  <c r="O21" i="1" s="1"/>
  <c r="Q21" i="1"/>
  <c r="L22" i="1"/>
  <c r="O22" i="1" s="1"/>
  <c r="Q22" i="1"/>
  <c r="L23" i="1"/>
  <c r="O23" i="1" s="1"/>
  <c r="Q23" i="1"/>
  <c r="L24" i="1"/>
  <c r="O24" i="1" s="1"/>
  <c r="Q24" i="1"/>
  <c r="L25" i="1"/>
  <c r="O25" i="1" s="1"/>
  <c r="Q25" i="1"/>
  <c r="L26" i="1"/>
  <c r="O26" i="1" s="1"/>
  <c r="Q26" i="1"/>
  <c r="L27" i="1"/>
  <c r="O27" i="1" s="1"/>
  <c r="Q27" i="1"/>
  <c r="L28" i="1"/>
  <c r="O28" i="1" s="1"/>
  <c r="Q28" i="1"/>
  <c r="L29" i="1"/>
  <c r="O29" i="1" s="1"/>
  <c r="Q29" i="1"/>
  <c r="Q30" i="1"/>
  <c r="L31" i="1"/>
  <c r="Q31" i="1"/>
  <c r="L32" i="1"/>
  <c r="O32" i="1" s="1"/>
  <c r="Q32" i="1"/>
  <c r="L33" i="1"/>
  <c r="O33" i="1" s="1"/>
  <c r="Q33" i="1"/>
  <c r="L34" i="1"/>
  <c r="O34" i="1" s="1"/>
  <c r="Q34" i="1"/>
  <c r="L35" i="1"/>
  <c r="O35" i="1" s="1"/>
  <c r="Q35" i="1"/>
  <c r="L36" i="1"/>
  <c r="O36" i="1" s="1"/>
  <c r="Q36" i="1"/>
  <c r="L37" i="1"/>
  <c r="O37" i="1" s="1"/>
  <c r="Q37" i="1"/>
  <c r="Q38" i="1"/>
  <c r="L39" i="1"/>
  <c r="O39" i="1" s="1"/>
  <c r="Q39" i="1"/>
  <c r="L40" i="1"/>
  <c r="O40" i="1" s="1"/>
  <c r="Q40" i="1"/>
  <c r="L41" i="1"/>
  <c r="O41" i="1" s="1"/>
  <c r="Q41" i="1"/>
  <c r="L42" i="1"/>
  <c r="O42" i="1" s="1"/>
  <c r="Q42" i="1"/>
  <c r="L43" i="1"/>
  <c r="Q43" i="1"/>
  <c r="L44" i="1"/>
  <c r="O44" i="1" s="1"/>
  <c r="Q44" i="1"/>
  <c r="L45" i="1"/>
  <c r="O45" i="1" s="1"/>
  <c r="Q45" i="1"/>
  <c r="L46" i="1"/>
  <c r="O46" i="1" s="1"/>
  <c r="Q46" i="1"/>
  <c r="L47" i="1"/>
  <c r="O47" i="1" s="1"/>
  <c r="Q47" i="1"/>
  <c r="L48" i="1"/>
  <c r="O48" i="1" s="1"/>
  <c r="Q48" i="1"/>
  <c r="L49" i="1"/>
  <c r="O49" i="1" s="1"/>
  <c r="Q49" i="1"/>
  <c r="L50" i="1"/>
  <c r="O50" i="1" s="1"/>
  <c r="Q50" i="1"/>
  <c r="L51" i="1"/>
  <c r="Q51" i="1"/>
  <c r="L52" i="1"/>
  <c r="O52" i="1" s="1"/>
  <c r="Q52" i="1"/>
  <c r="L53" i="1"/>
  <c r="O53" i="1" s="1"/>
  <c r="Q53" i="1"/>
  <c r="L54" i="1"/>
  <c r="O54" i="1" s="1"/>
  <c r="Q54" i="1"/>
  <c r="L55" i="1"/>
  <c r="O55" i="1" s="1"/>
  <c r="Q55" i="1"/>
  <c r="L56" i="1"/>
  <c r="Q56" i="1"/>
  <c r="L57" i="1"/>
  <c r="O57" i="1" s="1"/>
  <c r="Q57" i="1"/>
  <c r="L58" i="1"/>
  <c r="Q58" i="1"/>
  <c r="L59" i="1"/>
  <c r="Q59" i="1"/>
  <c r="L60" i="1"/>
  <c r="O60" i="1" s="1"/>
  <c r="Q60" i="1"/>
  <c r="O61" i="1"/>
  <c r="Q61" i="1"/>
  <c r="L62" i="1"/>
  <c r="Q62" i="1"/>
  <c r="L63" i="1"/>
  <c r="Q63" i="1"/>
  <c r="L64" i="1"/>
  <c r="O64" i="1" s="1"/>
  <c r="Q64" i="1"/>
  <c r="L65" i="1"/>
  <c r="O65" i="1" s="1"/>
  <c r="Q65" i="1"/>
  <c r="L66" i="1"/>
  <c r="O66" i="1" s="1"/>
  <c r="Q66" i="1"/>
  <c r="L67" i="1"/>
  <c r="O67" i="1" s="1"/>
  <c r="Q67" i="1"/>
  <c r="L68" i="1"/>
  <c r="O68" i="1" s="1"/>
  <c r="Q68" i="1"/>
  <c r="L69" i="1"/>
  <c r="O69" i="1" s="1"/>
  <c r="Q69" i="1"/>
  <c r="L70" i="1"/>
  <c r="O70" i="1" s="1"/>
  <c r="Q70" i="1"/>
  <c r="L71" i="1"/>
  <c r="O71" i="1" s="1"/>
  <c r="Q71" i="1"/>
  <c r="L72" i="1"/>
  <c r="O72" i="1" s="1"/>
  <c r="Q72" i="1"/>
  <c r="L73" i="1"/>
  <c r="O73" i="1" s="1"/>
  <c r="Q73" i="1"/>
  <c r="L74" i="1"/>
  <c r="O74" i="1" s="1"/>
  <c r="Q74" i="1"/>
  <c r="L75" i="1"/>
  <c r="O75" i="1" s="1"/>
  <c r="Q75" i="1"/>
  <c r="L76" i="1"/>
  <c r="O76" i="1" s="1"/>
  <c r="Q76" i="1"/>
  <c r="L77" i="1"/>
  <c r="O77" i="1" s="1"/>
  <c r="Q77" i="1"/>
  <c r="L78" i="1"/>
  <c r="O78" i="1" s="1"/>
  <c r="Q78" i="1"/>
  <c r="L79" i="1"/>
  <c r="O79" i="1" s="1"/>
  <c r="Q79" i="1"/>
  <c r="L80" i="1"/>
  <c r="O80" i="1" s="1"/>
  <c r="Q80" i="1"/>
  <c r="L81" i="1"/>
  <c r="O81" i="1" s="1"/>
  <c r="Q81" i="1"/>
  <c r="L82" i="1"/>
  <c r="O82" i="1" s="1"/>
  <c r="Q82" i="1"/>
  <c r="L83" i="1"/>
  <c r="O83" i="1" s="1"/>
  <c r="Q83" i="1"/>
  <c r="L84" i="1"/>
  <c r="O84" i="1" s="1"/>
  <c r="Q84" i="1"/>
  <c r="L85" i="1"/>
  <c r="O85" i="1" s="1"/>
  <c r="Q85" i="1"/>
  <c r="L86" i="1"/>
  <c r="O86" i="1" s="1"/>
  <c r="Q86" i="1"/>
  <c r="L87" i="1"/>
  <c r="O87" i="1" s="1"/>
  <c r="Q87" i="1"/>
  <c r="L88" i="1"/>
  <c r="O88" i="1" s="1"/>
  <c r="Q88" i="1"/>
  <c r="L89" i="1"/>
  <c r="O89" i="1" s="1"/>
  <c r="Q89" i="1"/>
  <c r="L90" i="1"/>
  <c r="O90" i="1" s="1"/>
  <c r="Q90" i="1"/>
  <c r="L91" i="1"/>
  <c r="O91" i="1" s="1"/>
  <c r="Q91" i="1"/>
  <c r="L92" i="1"/>
  <c r="O92" i="1" s="1"/>
  <c r="Q92" i="1"/>
  <c r="L93" i="1"/>
  <c r="O93" i="1" s="1"/>
  <c r="Q93" i="1"/>
  <c r="L94" i="1"/>
  <c r="O94" i="1" s="1"/>
  <c r="Q94" i="1"/>
  <c r="L95" i="1"/>
  <c r="O95" i="1" s="1"/>
  <c r="Q95" i="1"/>
  <c r="L96" i="1"/>
  <c r="O96" i="1" s="1"/>
  <c r="Q96" i="1"/>
  <c r="L97" i="1"/>
  <c r="O97" i="1" s="1"/>
  <c r="Q97" i="1"/>
  <c r="L98" i="1"/>
  <c r="O98" i="1" s="1"/>
  <c r="Q98" i="1"/>
  <c r="L99" i="1"/>
  <c r="O99" i="1" s="1"/>
  <c r="Q99" i="1"/>
  <c r="L100" i="1"/>
  <c r="O100" i="1" s="1"/>
  <c r="Q100" i="1"/>
  <c r="L101" i="1"/>
  <c r="O101" i="1" s="1"/>
  <c r="Q101" i="1"/>
  <c r="L102" i="1"/>
  <c r="O102" i="1" s="1"/>
  <c r="Q102" i="1"/>
  <c r="L103" i="1"/>
  <c r="O103" i="1" s="1"/>
  <c r="Q103" i="1"/>
  <c r="L104" i="1"/>
  <c r="O104" i="1" s="1"/>
  <c r="Q104" i="1"/>
  <c r="L105" i="1"/>
  <c r="O105" i="1" s="1"/>
  <c r="Q105" i="1"/>
  <c r="L106" i="1"/>
  <c r="O106" i="1" s="1"/>
  <c r="Q106" i="1"/>
  <c r="L107" i="1"/>
  <c r="O107" i="1" s="1"/>
  <c r="Q107" i="1"/>
  <c r="L108" i="1"/>
  <c r="O108" i="1" s="1"/>
  <c r="Q108" i="1"/>
  <c r="L109" i="1"/>
  <c r="O109" i="1" s="1"/>
  <c r="Q109" i="1"/>
  <c r="L110" i="1"/>
  <c r="O110" i="1" s="1"/>
  <c r="Q110" i="1"/>
  <c r="L111" i="1"/>
  <c r="Q111" i="1"/>
  <c r="L112" i="1"/>
  <c r="Q112" i="1"/>
  <c r="L113" i="1"/>
  <c r="O113" i="1" s="1"/>
  <c r="Q113" i="1"/>
  <c r="L114" i="1"/>
  <c r="O114" i="1" s="1"/>
  <c r="Q114" i="1"/>
  <c r="L115" i="1"/>
  <c r="O115" i="1" s="1"/>
  <c r="Q115" i="1"/>
  <c r="L116" i="1"/>
  <c r="O116" i="1" s="1"/>
  <c r="Q116" i="1"/>
  <c r="L117" i="1"/>
  <c r="O117" i="1" s="1"/>
  <c r="Q117" i="1"/>
  <c r="L118" i="1"/>
  <c r="O118" i="1" s="1"/>
  <c r="Q118" i="1"/>
  <c r="L119" i="1"/>
  <c r="O119" i="1" s="1"/>
  <c r="Q119" i="1"/>
  <c r="L120" i="1"/>
  <c r="O120" i="1" s="1"/>
  <c r="Q120" i="1"/>
  <c r="L121" i="1"/>
  <c r="O121" i="1" s="1"/>
  <c r="Q121" i="1"/>
  <c r="L122" i="1"/>
  <c r="O122" i="1" s="1"/>
  <c r="Q122" i="1"/>
  <c r="L123" i="1"/>
  <c r="O123" i="1" s="1"/>
  <c r="Q123" i="1"/>
  <c r="L124" i="1"/>
  <c r="O124" i="1" s="1"/>
  <c r="Q124" i="1"/>
  <c r="L125" i="1"/>
  <c r="O125" i="1" s="1"/>
  <c r="Q125" i="1"/>
  <c r="L126" i="1"/>
  <c r="O126" i="1" s="1"/>
  <c r="Q126" i="1"/>
  <c r="M12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84" i="1"/>
  <c r="M85" i="1"/>
  <c r="M86" i="1"/>
  <c r="M87" i="1"/>
  <c r="M88" i="1"/>
  <c r="M89" i="1"/>
  <c r="M90" i="1"/>
  <c r="M91" i="1"/>
  <c r="M92" i="1"/>
  <c r="M93" i="1"/>
  <c r="M94" i="1"/>
  <c r="M95" i="1"/>
  <c r="M96" i="1"/>
  <c r="M125" i="1"/>
  <c r="M64" i="1"/>
  <c r="M65" i="1"/>
  <c r="M66" i="1"/>
  <c r="M67" i="1"/>
  <c r="M68" i="1"/>
  <c r="M69" i="1"/>
  <c r="M70" i="1"/>
  <c r="M71" i="1"/>
  <c r="M72" i="1"/>
  <c r="M73" i="1"/>
  <c r="M25" i="1"/>
  <c r="M26" i="1"/>
  <c r="M83" i="1"/>
  <c r="M82" i="1"/>
  <c r="M81" i="1"/>
  <c r="M80" i="1"/>
  <c r="M79" i="1"/>
  <c r="M78" i="1"/>
  <c r="M77" i="1"/>
  <c r="M76" i="1"/>
  <c r="M75" i="1"/>
  <c r="M74" i="1"/>
  <c r="M63" i="1"/>
  <c r="M62" i="1"/>
  <c r="M60" i="1"/>
  <c r="M59" i="1"/>
  <c r="M58" i="1"/>
  <c r="M57" i="1"/>
  <c r="M56" i="1"/>
  <c r="M55" i="1"/>
  <c r="M54" i="1"/>
  <c r="M53" i="1"/>
  <c r="M52" i="1"/>
  <c r="M51" i="1"/>
  <c r="M50" i="1"/>
  <c r="M49" i="1"/>
  <c r="M48" i="1"/>
  <c r="M47" i="1"/>
  <c r="M46" i="1"/>
  <c r="M45" i="1"/>
  <c r="M44" i="1"/>
  <c r="M43" i="1"/>
  <c r="M42" i="1"/>
  <c r="M41" i="1"/>
  <c r="M40" i="1"/>
  <c r="M39" i="1"/>
  <c r="M37" i="1"/>
  <c r="M36" i="1"/>
  <c r="M35" i="1"/>
  <c r="M34" i="1"/>
  <c r="M33" i="1"/>
  <c r="M32" i="1"/>
  <c r="M31" i="1"/>
  <c r="M29" i="1"/>
  <c r="M28" i="1"/>
  <c r="M27" i="1"/>
  <c r="M24" i="1"/>
  <c r="M23" i="1"/>
  <c r="M22" i="1"/>
  <c r="M21" i="1"/>
  <c r="M20" i="1"/>
  <c r="M19" i="1"/>
  <c r="M18" i="1"/>
  <c r="U12" i="1" l="1"/>
  <c r="V12" i="1" s="1"/>
  <c r="O63" i="1"/>
  <c r="O59" i="1"/>
  <c r="O51" i="1"/>
  <c r="O31" i="1"/>
  <c r="O43" i="1"/>
  <c r="O111" i="1"/>
  <c r="O112" i="1"/>
  <c r="O62" i="1"/>
  <c r="O58" i="1"/>
  <c r="O56" i="1"/>
  <c r="C5" i="2"/>
  <c r="T13" i="1"/>
  <c r="T152" i="1" s="1"/>
  <c r="U13" i="1" l="1"/>
  <c r="U152" i="1" s="1"/>
  <c r="T165" i="1"/>
  <c r="T166" i="1"/>
  <c r="T158" i="1"/>
  <c r="T161" i="1"/>
  <c r="T153" i="1"/>
  <c r="T169" i="1"/>
  <c r="T168" i="1"/>
  <c r="T160" i="1"/>
  <c r="T163" i="1"/>
  <c r="T155" i="1"/>
  <c r="T172" i="1"/>
  <c r="T164" i="1"/>
  <c r="T156" i="1"/>
  <c r="T159" i="1"/>
  <c r="D5" i="2"/>
  <c r="T167" i="1"/>
  <c r="T170" i="1"/>
  <c r="T162" i="1"/>
  <c r="T154" i="1"/>
  <c r="T157" i="1"/>
  <c r="T141" i="1"/>
  <c r="T104" i="1"/>
  <c r="T131" i="1"/>
  <c r="T148" i="1"/>
  <c r="T135" i="1"/>
  <c r="T142" i="1"/>
  <c r="T151" i="1"/>
  <c r="T149" i="1"/>
  <c r="T144" i="1"/>
  <c r="T127" i="1"/>
  <c r="T146" i="1"/>
  <c r="T138" i="1"/>
  <c r="T139" i="1"/>
  <c r="T134" i="1"/>
  <c r="T147" i="1"/>
  <c r="T137" i="1"/>
  <c r="T136" i="1"/>
  <c r="T132" i="1"/>
  <c r="T150" i="1"/>
  <c r="T145" i="1"/>
  <c r="T129" i="1"/>
  <c r="T140" i="1"/>
  <c r="T133" i="1"/>
  <c r="T128" i="1"/>
  <c r="T130" i="1"/>
  <c r="T143" i="1"/>
  <c r="U145" i="1"/>
  <c r="U132" i="1"/>
  <c r="U136" i="1"/>
  <c r="U135" i="1"/>
  <c r="T17" i="1"/>
  <c r="U97" i="1"/>
  <c r="U85" i="1"/>
  <c r="U108" i="1"/>
  <c r="U28" i="1"/>
  <c r="T64" i="1"/>
  <c r="U98" i="1"/>
  <c r="T96" i="1"/>
  <c r="T84" i="1"/>
  <c r="T31" i="1"/>
  <c r="T112" i="1"/>
  <c r="T67" i="1"/>
  <c r="T52" i="1"/>
  <c r="T88" i="1"/>
  <c r="T39" i="1"/>
  <c r="T123" i="1"/>
  <c r="T23" i="1"/>
  <c r="T56" i="1"/>
  <c r="T108" i="1"/>
  <c r="T26" i="1"/>
  <c r="T24" i="1"/>
  <c r="T83" i="1"/>
  <c r="T111" i="1"/>
  <c r="T28" i="1"/>
  <c r="T35" i="1"/>
  <c r="T95" i="1"/>
  <c r="T46" i="1"/>
  <c r="T100" i="1"/>
  <c r="T30" i="1"/>
  <c r="T71" i="1"/>
  <c r="T120" i="1"/>
  <c r="T40" i="1"/>
  <c r="T118" i="1"/>
  <c r="T119" i="1"/>
  <c r="T51" i="1"/>
  <c r="T72" i="1"/>
  <c r="T107" i="1"/>
  <c r="T19" i="1"/>
  <c r="T32" i="1"/>
  <c r="T55" i="1"/>
  <c r="T75" i="1"/>
  <c r="T125" i="1"/>
  <c r="T59" i="1"/>
  <c r="T117" i="1"/>
  <c r="T68" i="1"/>
  <c r="T126" i="1"/>
  <c r="T48" i="1"/>
  <c r="T85" i="1"/>
  <c r="T87" i="1"/>
  <c r="T92" i="1"/>
  <c r="T99" i="1"/>
  <c r="T101" i="1"/>
  <c r="T43" i="1"/>
  <c r="T27" i="1"/>
  <c r="T47" i="1"/>
  <c r="T93" i="1"/>
  <c r="T102" i="1"/>
  <c r="T86" i="1"/>
  <c r="T103" i="1"/>
  <c r="T20" i="1"/>
  <c r="T60" i="1"/>
  <c r="T80" i="1"/>
  <c r="T116" i="1"/>
  <c r="T21" i="1"/>
  <c r="T63" i="1"/>
  <c r="T78" i="1"/>
  <c r="U115" i="1"/>
  <c r="U84" i="1"/>
  <c r="U29" i="1"/>
  <c r="U73" i="1"/>
  <c r="U30" i="1"/>
  <c r="U123" i="1"/>
  <c r="U43" i="1"/>
  <c r="U18" i="1"/>
  <c r="U126" i="1"/>
  <c r="U82" i="1"/>
  <c r="U99" i="1"/>
  <c r="U120" i="1"/>
  <c r="U75" i="1"/>
  <c r="U60" i="1"/>
  <c r="U44" i="1"/>
  <c r="U96" i="1"/>
  <c r="U52" i="1"/>
  <c r="U88" i="1"/>
  <c r="U57" i="1"/>
  <c r="U77" i="1"/>
  <c r="U38" i="1"/>
  <c r="U103" i="1"/>
  <c r="U59" i="1"/>
  <c r="U42" i="1"/>
  <c r="U26" i="1"/>
  <c r="U79" i="1"/>
  <c r="U62" i="1"/>
  <c r="U86" i="1"/>
  <c r="U113" i="1"/>
  <c r="U93" i="1"/>
  <c r="U92" i="1"/>
  <c r="U95" i="1"/>
  <c r="U125" i="1"/>
  <c r="U90" i="1"/>
  <c r="U122" i="1"/>
  <c r="U47" i="1"/>
  <c r="U45" i="1"/>
  <c r="U72" i="1"/>
  <c r="U111" i="1"/>
  <c r="U61" i="1"/>
  <c r="U124" i="1"/>
  <c r="U112" i="1"/>
  <c r="U110" i="1"/>
  <c r="U48" i="1"/>
  <c r="U70" i="1"/>
  <c r="U50" i="1"/>
  <c r="U107" i="1"/>
  <c r="U39" i="1"/>
  <c r="U41" i="1"/>
  <c r="U68" i="1"/>
  <c r="T36" i="1"/>
  <c r="T29" i="1"/>
  <c r="T37" i="1"/>
  <c r="T45" i="1"/>
  <c r="T53" i="1"/>
  <c r="T61" i="1"/>
  <c r="T69" i="1"/>
  <c r="T77" i="1"/>
  <c r="T22" i="1"/>
  <c r="T38" i="1"/>
  <c r="T54" i="1"/>
  <c r="T94" i="1"/>
  <c r="T42" i="1"/>
  <c r="T58" i="1"/>
  <c r="T90" i="1"/>
  <c r="T106" i="1"/>
  <c r="T122" i="1"/>
  <c r="T33" i="1"/>
  <c r="T49" i="1"/>
  <c r="T65" i="1"/>
  <c r="T81" i="1"/>
  <c r="T97" i="1"/>
  <c r="T113" i="1"/>
  <c r="T25" i="1"/>
  <c r="T57" i="1"/>
  <c r="T89" i="1"/>
  <c r="T121" i="1"/>
  <c r="T34" i="1"/>
  <c r="T66" i="1"/>
  <c r="T98" i="1"/>
  <c r="T73" i="1"/>
  <c r="T18" i="1"/>
  <c r="T82" i="1"/>
  <c r="T50" i="1"/>
  <c r="T105" i="1"/>
  <c r="T114" i="1"/>
  <c r="T41" i="1"/>
  <c r="W12" i="1"/>
  <c r="V13" i="1"/>
  <c r="V158" i="1" s="1"/>
  <c r="E5" i="2"/>
  <c r="T115" i="1"/>
  <c r="U118" i="1"/>
  <c r="T124" i="1"/>
  <c r="U101" i="1"/>
  <c r="U117" i="1"/>
  <c r="T44" i="1"/>
  <c r="T76" i="1"/>
  <c r="T91" i="1"/>
  <c r="U105" i="1"/>
  <c r="T110" i="1"/>
  <c r="U116" i="1"/>
  <c r="U24" i="1"/>
  <c r="T62" i="1"/>
  <c r="U63" i="1"/>
  <c r="T70" i="1"/>
  <c r="U71" i="1"/>
  <c r="T74" i="1"/>
  <c r="U78" i="1"/>
  <c r="T79" i="1"/>
  <c r="T109" i="1"/>
  <c r="U51" i="1"/>
  <c r="U121" i="1"/>
  <c r="U74" i="1"/>
  <c r="U67" i="1"/>
  <c r="U106" i="1"/>
  <c r="U34" i="1"/>
  <c r="U91" i="1"/>
  <c r="U119" i="1"/>
  <c r="U55" i="1"/>
  <c r="U23" i="1"/>
  <c r="U46" i="1"/>
  <c r="U89" i="1"/>
  <c r="U69" i="1"/>
  <c r="U53" i="1"/>
  <c r="U37" i="1"/>
  <c r="U21" i="1"/>
  <c r="U80" i="1"/>
  <c r="U64" i="1"/>
  <c r="U76" i="1"/>
  <c r="U56" i="1" l="1"/>
  <c r="U131" i="1"/>
  <c r="U81" i="1"/>
  <c r="U109" i="1"/>
  <c r="U20" i="1"/>
  <c r="U54" i="1"/>
  <c r="U22" i="1"/>
  <c r="U58" i="1"/>
  <c r="U40" i="1"/>
  <c r="U100" i="1"/>
  <c r="U19" i="1"/>
  <c r="U31" i="1"/>
  <c r="U33" i="1"/>
  <c r="U102" i="1"/>
  <c r="U104" i="1"/>
  <c r="U114" i="1"/>
  <c r="U87" i="1"/>
  <c r="U49" i="1"/>
  <c r="U35" i="1"/>
  <c r="U147" i="1"/>
  <c r="U134" i="1"/>
  <c r="U137" i="1"/>
  <c r="V156" i="1"/>
  <c r="U27" i="1"/>
  <c r="U66" i="1"/>
  <c r="U83" i="1"/>
  <c r="U32" i="1"/>
  <c r="U94" i="1"/>
  <c r="U148" i="1"/>
  <c r="U144" i="1"/>
  <c r="U170" i="1"/>
  <c r="U153" i="1"/>
  <c r="U36" i="1"/>
  <c r="U65" i="1"/>
  <c r="U25" i="1"/>
  <c r="U17" i="1"/>
  <c r="U128" i="1"/>
  <c r="U140" i="1"/>
  <c r="U143" i="1"/>
  <c r="U167" i="1"/>
  <c r="U163" i="1"/>
  <c r="U157" i="1"/>
  <c r="U146" i="1"/>
  <c r="U172" i="1"/>
  <c r="U165" i="1"/>
  <c r="U127" i="1"/>
  <c r="U168" i="1"/>
  <c r="U161" i="1"/>
  <c r="U156" i="1"/>
  <c r="V172" i="1"/>
  <c r="U133" i="1"/>
  <c r="U142" i="1"/>
  <c r="U130" i="1"/>
  <c r="U138" i="1"/>
  <c r="U141" i="1"/>
  <c r="U164" i="1"/>
  <c r="U166" i="1"/>
  <c r="U155" i="1"/>
  <c r="U162" i="1"/>
  <c r="U154" i="1"/>
  <c r="V169" i="1"/>
  <c r="U129" i="1"/>
  <c r="U151" i="1"/>
  <c r="U149" i="1"/>
  <c r="U150" i="1"/>
  <c r="U139" i="1"/>
  <c r="U159" i="1"/>
  <c r="U160" i="1"/>
  <c r="U169" i="1"/>
  <c r="U158" i="1"/>
  <c r="V161" i="1"/>
  <c r="V153" i="1"/>
  <c r="T171" i="1"/>
  <c r="V170" i="1"/>
  <c r="V167" i="1"/>
  <c r="V159" i="1"/>
  <c r="V162" i="1"/>
  <c r="V154" i="1"/>
  <c r="V152" i="1"/>
  <c r="V166" i="1"/>
  <c r="V165" i="1"/>
  <c r="V157" i="1"/>
  <c r="V160" i="1"/>
  <c r="V164" i="1"/>
  <c r="V168" i="1"/>
  <c r="V163" i="1"/>
  <c r="V155" i="1"/>
  <c r="V136" i="1"/>
  <c r="V141" i="1"/>
  <c r="V145" i="1"/>
  <c r="V144" i="1"/>
  <c r="V149" i="1"/>
  <c r="V139" i="1"/>
  <c r="V151" i="1"/>
  <c r="V147" i="1"/>
  <c r="V129" i="1"/>
  <c r="V128" i="1"/>
  <c r="V135" i="1"/>
  <c r="V133" i="1"/>
  <c r="V148" i="1"/>
  <c r="V130" i="1"/>
  <c r="V131" i="1"/>
  <c r="V140" i="1"/>
  <c r="V137" i="1"/>
  <c r="V150" i="1"/>
  <c r="V138" i="1"/>
  <c r="V143" i="1"/>
  <c r="V127" i="1"/>
  <c r="V146" i="1"/>
  <c r="V142" i="1"/>
  <c r="V132" i="1"/>
  <c r="V134" i="1"/>
  <c r="V75" i="1"/>
  <c r="V17" i="1"/>
  <c r="V121" i="1"/>
  <c r="V52" i="1"/>
  <c r="V21" i="1"/>
  <c r="V74" i="1"/>
  <c r="V83" i="1"/>
  <c r="V63" i="1"/>
  <c r="V108" i="1"/>
  <c r="V104" i="1"/>
  <c r="V36" i="1"/>
  <c r="V107" i="1"/>
  <c r="V53" i="1"/>
  <c r="V64" i="1"/>
  <c r="V80" i="1"/>
  <c r="V105" i="1"/>
  <c r="V97" i="1"/>
  <c r="V60" i="1"/>
  <c r="V93" i="1"/>
  <c r="V59" i="1"/>
  <c r="V70" i="1"/>
  <c r="V88" i="1"/>
  <c r="V65" i="1"/>
  <c r="V116" i="1"/>
  <c r="V92" i="1"/>
  <c r="V112" i="1"/>
  <c r="V25" i="1"/>
  <c r="V45" i="1"/>
  <c r="V103" i="1"/>
  <c r="V31" i="1"/>
  <c r="V34" i="1"/>
  <c r="V82" i="1"/>
  <c r="V62" i="1"/>
  <c r="V66" i="1"/>
  <c r="V126" i="1"/>
  <c r="V106" i="1"/>
  <c r="V20" i="1"/>
  <c r="V84" i="1"/>
  <c r="V24" i="1"/>
  <c r="V56" i="1"/>
  <c r="V96" i="1"/>
  <c r="V124" i="1"/>
  <c r="V81" i="1"/>
  <c r="V40" i="1"/>
  <c r="V100" i="1"/>
  <c r="V57" i="1"/>
  <c r="V117" i="1"/>
  <c r="V69" i="1"/>
  <c r="V37" i="1"/>
  <c r="V119" i="1"/>
  <c r="V91" i="1"/>
  <c r="V47" i="1"/>
  <c r="V27" i="1"/>
  <c r="V50" i="1"/>
  <c r="V30" i="1"/>
  <c r="V35" i="1"/>
  <c r="V90" i="1"/>
  <c r="V42" i="1"/>
  <c r="V114" i="1"/>
  <c r="V26" i="1"/>
  <c r="V122" i="1"/>
  <c r="V44" i="1"/>
  <c r="V76" i="1"/>
  <c r="V32" i="1"/>
  <c r="V49" i="1"/>
  <c r="V68" i="1"/>
  <c r="V77" i="1"/>
  <c r="V123" i="1"/>
  <c r="V51" i="1"/>
  <c r="V58" i="1"/>
  <c r="V79" i="1"/>
  <c r="V98" i="1"/>
  <c r="V78" i="1"/>
  <c r="V118" i="1"/>
  <c r="V41" i="1"/>
  <c r="V120" i="1"/>
  <c r="V33" i="1"/>
  <c r="V73" i="1"/>
  <c r="V113" i="1"/>
  <c r="V72" i="1"/>
  <c r="V28" i="1"/>
  <c r="V89" i="1"/>
  <c r="V48" i="1"/>
  <c r="V101" i="1"/>
  <c r="V61" i="1"/>
  <c r="V29" i="1"/>
  <c r="V111" i="1"/>
  <c r="V87" i="1"/>
  <c r="V43" i="1"/>
  <c r="V94" i="1"/>
  <c r="V46" i="1"/>
  <c r="V22" i="1"/>
  <c r="V115" i="1"/>
  <c r="V99" i="1"/>
  <c r="V55" i="1"/>
  <c r="V39" i="1"/>
  <c r="V23" i="1"/>
  <c r="V54" i="1"/>
  <c r="V38" i="1"/>
  <c r="V18" i="1"/>
  <c r="V85" i="1"/>
  <c r="V95" i="1"/>
  <c r="V86" i="1"/>
  <c r="V102" i="1"/>
  <c r="V125" i="1"/>
  <c r="V19" i="1"/>
  <c r="V110" i="1"/>
  <c r="V109" i="1"/>
  <c r="V67" i="1"/>
  <c r="V71" i="1"/>
  <c r="W13" i="1"/>
  <c r="W157" i="1" s="1"/>
  <c r="F5" i="2"/>
  <c r="X12" i="1"/>
  <c r="T173" i="1" l="1"/>
  <c r="T174" i="1" s="1"/>
  <c r="T15" i="1" s="1"/>
  <c r="U171" i="1"/>
  <c r="W165" i="1"/>
  <c r="W161" i="1"/>
  <c r="W156" i="1"/>
  <c r="W155" i="1"/>
  <c r="W160" i="1"/>
  <c r="W154" i="1"/>
  <c r="W170" i="1"/>
  <c r="W163" i="1"/>
  <c r="W153" i="1"/>
  <c r="V171" i="1"/>
  <c r="W152" i="1"/>
  <c r="W172" i="1"/>
  <c r="W162" i="1"/>
  <c r="W168" i="1"/>
  <c r="W159" i="1"/>
  <c r="W164" i="1"/>
  <c r="W169" i="1"/>
  <c r="W167" i="1"/>
  <c r="W158" i="1"/>
  <c r="W166" i="1"/>
  <c r="W17" i="1"/>
  <c r="W23" i="1"/>
  <c r="W138" i="1"/>
  <c r="W144" i="1"/>
  <c r="W148" i="1"/>
  <c r="W137" i="1"/>
  <c r="W142" i="1"/>
  <c r="W145" i="1"/>
  <c r="W147" i="1"/>
  <c r="W143" i="1"/>
  <c r="W140" i="1"/>
  <c r="W151" i="1"/>
  <c r="W135" i="1"/>
  <c r="W149" i="1"/>
  <c r="W130" i="1"/>
  <c r="W141" i="1"/>
  <c r="W133" i="1"/>
  <c r="W128" i="1"/>
  <c r="W146" i="1"/>
  <c r="W134" i="1"/>
  <c r="W136" i="1"/>
  <c r="W131" i="1"/>
  <c r="W127" i="1"/>
  <c r="W129" i="1"/>
  <c r="W132" i="1"/>
  <c r="W150" i="1"/>
  <c r="W139" i="1"/>
  <c r="W95" i="1"/>
  <c r="W44" i="1"/>
  <c r="W124" i="1"/>
  <c r="W92" i="1"/>
  <c r="W96" i="1"/>
  <c r="W58" i="1"/>
  <c r="W79" i="1"/>
  <c r="W75" i="1"/>
  <c r="W60" i="1"/>
  <c r="W32" i="1"/>
  <c r="W37" i="1"/>
  <c r="W34" i="1"/>
  <c r="W112" i="1"/>
  <c r="W108" i="1"/>
  <c r="W67" i="1"/>
  <c r="W83" i="1"/>
  <c r="W54" i="1"/>
  <c r="W63" i="1"/>
  <c r="W110" i="1"/>
  <c r="W104" i="1"/>
  <c r="W62" i="1"/>
  <c r="W20" i="1"/>
  <c r="W126" i="1"/>
  <c r="W73" i="1"/>
  <c r="W22" i="1"/>
  <c r="W71" i="1"/>
  <c r="W70" i="1"/>
  <c r="W120" i="1"/>
  <c r="W19" i="1"/>
  <c r="W100" i="1"/>
  <c r="W24" i="1"/>
  <c r="W81" i="1"/>
  <c r="W101" i="1"/>
  <c r="W90" i="1"/>
  <c r="W28" i="1"/>
  <c r="W97" i="1"/>
  <c r="W111" i="1"/>
  <c r="W35" i="1"/>
  <c r="W121" i="1"/>
  <c r="W53" i="1"/>
  <c r="W76" i="1"/>
  <c r="W91" i="1"/>
  <c r="W116" i="1"/>
  <c r="W78" i="1"/>
  <c r="W61" i="1"/>
  <c r="W105" i="1"/>
  <c r="W82" i="1"/>
  <c r="W77" i="1"/>
  <c r="W118" i="1"/>
  <c r="W56" i="1"/>
  <c r="W51" i="1"/>
  <c r="W41" i="1"/>
  <c r="W50" i="1"/>
  <c r="W69" i="1"/>
  <c r="W109" i="1"/>
  <c r="W66" i="1"/>
  <c r="W25" i="1"/>
  <c r="W85" i="1"/>
  <c r="W42" i="1"/>
  <c r="W102" i="1"/>
  <c r="W46" i="1"/>
  <c r="W88" i="1"/>
  <c r="W72" i="1"/>
  <c r="W52" i="1"/>
  <c r="W123" i="1"/>
  <c r="W107" i="1"/>
  <c r="W87" i="1"/>
  <c r="W47" i="1"/>
  <c r="W31" i="1"/>
  <c r="W114" i="1"/>
  <c r="W29" i="1"/>
  <c r="W49" i="1"/>
  <c r="W98" i="1"/>
  <c r="W57" i="1"/>
  <c r="W117" i="1"/>
  <c r="W74" i="1"/>
  <c r="W33" i="1"/>
  <c r="W94" i="1"/>
  <c r="W38" i="1"/>
  <c r="W84" i="1"/>
  <c r="W68" i="1"/>
  <c r="W40" i="1"/>
  <c r="W119" i="1"/>
  <c r="W103" i="1"/>
  <c r="W59" i="1"/>
  <c r="W43" i="1"/>
  <c r="W27" i="1"/>
  <c r="W48" i="1"/>
  <c r="X13" i="1"/>
  <c r="X159" i="1" s="1"/>
  <c r="Y12" i="1"/>
  <c r="G5" i="2"/>
  <c r="W122" i="1"/>
  <c r="W18" i="1"/>
  <c r="W125" i="1"/>
  <c r="W93" i="1"/>
  <c r="W113" i="1"/>
  <c r="W26" i="1"/>
  <c r="W89" i="1"/>
  <c r="W45" i="1"/>
  <c r="W106" i="1"/>
  <c r="W65" i="1"/>
  <c r="W21" i="1"/>
  <c r="W86" i="1"/>
  <c r="W30" i="1"/>
  <c r="W80" i="1"/>
  <c r="W64" i="1"/>
  <c r="W36" i="1"/>
  <c r="W115" i="1"/>
  <c r="W99" i="1"/>
  <c r="W55" i="1"/>
  <c r="W39" i="1"/>
  <c r="C7" i="2" l="1"/>
  <c r="U173" i="1"/>
  <c r="U174" i="1" s="1"/>
  <c r="U15" i="1" s="1"/>
  <c r="D7" i="2" s="1"/>
  <c r="V173" i="1"/>
  <c r="V174" i="1" s="1"/>
  <c r="V15" i="1" s="1"/>
  <c r="E7" i="2" s="1"/>
  <c r="X162" i="1"/>
  <c r="X154" i="1"/>
  <c r="X167" i="1"/>
  <c r="X157" i="1"/>
  <c r="X168" i="1"/>
  <c r="W171" i="1"/>
  <c r="X165" i="1"/>
  <c r="X166" i="1"/>
  <c r="X160" i="1"/>
  <c r="X163" i="1"/>
  <c r="X155" i="1"/>
  <c r="X172" i="1"/>
  <c r="X164" i="1"/>
  <c r="X158" i="1"/>
  <c r="X161" i="1"/>
  <c r="X153" i="1"/>
  <c r="X169" i="1"/>
  <c r="X170" i="1"/>
  <c r="X152" i="1"/>
  <c r="X156" i="1"/>
  <c r="X87" i="1"/>
  <c r="X144" i="1"/>
  <c r="X140" i="1"/>
  <c r="X146" i="1"/>
  <c r="X129" i="1"/>
  <c r="X131" i="1"/>
  <c r="X148" i="1"/>
  <c r="X137" i="1"/>
  <c r="X142" i="1"/>
  <c r="X145" i="1"/>
  <c r="X138" i="1"/>
  <c r="X151" i="1"/>
  <c r="X135" i="1"/>
  <c r="X149" i="1"/>
  <c r="X133" i="1"/>
  <c r="X130" i="1"/>
  <c r="X127" i="1"/>
  <c r="X128" i="1"/>
  <c r="X139" i="1"/>
  <c r="X134" i="1"/>
  <c r="X141" i="1"/>
  <c r="X136" i="1"/>
  <c r="X150" i="1"/>
  <c r="X147" i="1"/>
  <c r="X132" i="1"/>
  <c r="X143" i="1"/>
  <c r="X17" i="1"/>
  <c r="X32" i="1"/>
  <c r="X27" i="1"/>
  <c r="X68" i="1"/>
  <c r="X65" i="1"/>
  <c r="X50" i="1"/>
  <c r="X71" i="1"/>
  <c r="X95" i="1"/>
  <c r="X121" i="1"/>
  <c r="X109" i="1"/>
  <c r="X44" i="1"/>
  <c r="X52" i="1"/>
  <c r="X33" i="1"/>
  <c r="X106" i="1"/>
  <c r="X36" i="1"/>
  <c r="X75" i="1"/>
  <c r="X69" i="1"/>
  <c r="X96" i="1"/>
  <c r="X123" i="1"/>
  <c r="X85" i="1"/>
  <c r="X45" i="1"/>
  <c r="X118" i="1"/>
  <c r="X90" i="1"/>
  <c r="X122" i="1"/>
  <c r="X47" i="1"/>
  <c r="X116" i="1"/>
  <c r="X77" i="1"/>
  <c r="X103" i="1"/>
  <c r="X20" i="1"/>
  <c r="X104" i="1"/>
  <c r="X67" i="1"/>
  <c r="X74" i="1"/>
  <c r="X24" i="1"/>
  <c r="X18" i="1"/>
  <c r="X31" i="1"/>
  <c r="X98" i="1"/>
  <c r="X41" i="1"/>
  <c r="X91" i="1"/>
  <c r="X66" i="1"/>
  <c r="X117" i="1"/>
  <c r="X38" i="1"/>
  <c r="X93" i="1"/>
  <c r="X110" i="1"/>
  <c r="X81" i="1"/>
  <c r="X30" i="1"/>
  <c r="X42" i="1"/>
  <c r="X105" i="1"/>
  <c r="X46" i="1"/>
  <c r="X21" i="1"/>
  <c r="X76" i="1"/>
  <c r="X57" i="1"/>
  <c r="X55" i="1"/>
  <c r="X43" i="1"/>
  <c r="X114" i="1"/>
  <c r="X88" i="1"/>
  <c r="X40" i="1"/>
  <c r="X108" i="1"/>
  <c r="X107" i="1"/>
  <c r="X34" i="1"/>
  <c r="X111" i="1"/>
  <c r="X73" i="1"/>
  <c r="X72" i="1"/>
  <c r="X119" i="1"/>
  <c r="X19" i="1"/>
  <c r="X29" i="1"/>
  <c r="X63" i="1"/>
  <c r="X56" i="1"/>
  <c r="X126" i="1"/>
  <c r="X94" i="1"/>
  <c r="X54" i="1"/>
  <c r="X84" i="1"/>
  <c r="X22" i="1"/>
  <c r="X70" i="1"/>
  <c r="X58" i="1"/>
  <c r="X61" i="1"/>
  <c r="X28" i="1"/>
  <c r="X51" i="1"/>
  <c r="X86" i="1"/>
  <c r="X112" i="1"/>
  <c r="X60" i="1"/>
  <c r="X37" i="1"/>
  <c r="X92" i="1"/>
  <c r="X80" i="1"/>
  <c r="X124" i="1"/>
  <c r="X115" i="1"/>
  <c r="X62" i="1"/>
  <c r="X99" i="1"/>
  <c r="Z12" i="1"/>
  <c r="Y13" i="1"/>
  <c r="Y156" i="1" s="1"/>
  <c r="H5" i="2"/>
  <c r="X49" i="1"/>
  <c r="X82" i="1"/>
  <c r="X48" i="1"/>
  <c r="X120" i="1"/>
  <c r="X113" i="1"/>
  <c r="X79" i="1"/>
  <c r="X23" i="1"/>
  <c r="X97" i="1"/>
  <c r="X26" i="1"/>
  <c r="X78" i="1"/>
  <c r="X25" i="1"/>
  <c r="X89" i="1"/>
  <c r="X100" i="1"/>
  <c r="X59" i="1"/>
  <c r="X125" i="1"/>
  <c r="X101" i="1"/>
  <c r="X64" i="1"/>
  <c r="X35" i="1"/>
  <c r="X102" i="1"/>
  <c r="X39" i="1"/>
  <c r="X83" i="1"/>
  <c r="X53" i="1"/>
  <c r="W173" i="1" l="1"/>
  <c r="W174" i="1" s="1"/>
  <c r="W15" i="1" s="1"/>
  <c r="F7" i="2" s="1"/>
  <c r="Y168" i="1"/>
  <c r="Y163" i="1"/>
  <c r="Y167" i="1"/>
  <c r="Y158" i="1"/>
  <c r="Y154" i="1"/>
  <c r="Y152" i="1"/>
  <c r="Y172" i="1"/>
  <c r="Y164" i="1"/>
  <c r="Y159" i="1"/>
  <c r="Y165" i="1"/>
  <c r="Y170" i="1"/>
  <c r="Y161" i="1"/>
  <c r="Y162" i="1"/>
  <c r="Y157" i="1"/>
  <c r="Y160" i="1"/>
  <c r="X171" i="1"/>
  <c r="Y166" i="1"/>
  <c r="Y153" i="1"/>
  <c r="Y155" i="1"/>
  <c r="Y169" i="1"/>
  <c r="Y23" i="1"/>
  <c r="Y134" i="1"/>
  <c r="Y147" i="1"/>
  <c r="Y141" i="1"/>
  <c r="Y145" i="1"/>
  <c r="Y151" i="1"/>
  <c r="Y130" i="1"/>
  <c r="Y149" i="1"/>
  <c r="Y140" i="1"/>
  <c r="Y144" i="1"/>
  <c r="Y143" i="1"/>
  <c r="Y129" i="1"/>
  <c r="Y137" i="1"/>
  <c r="Y148" i="1"/>
  <c r="Y135" i="1"/>
  <c r="Y133" i="1"/>
  <c r="Y128" i="1"/>
  <c r="Y139" i="1"/>
  <c r="Y131" i="1"/>
  <c r="Y150" i="1"/>
  <c r="Y146" i="1"/>
  <c r="Y136" i="1"/>
  <c r="Y132" i="1"/>
  <c r="Y127" i="1"/>
  <c r="Y142" i="1"/>
  <c r="Y138" i="1"/>
  <c r="Y17" i="1"/>
  <c r="Y96" i="1"/>
  <c r="Y75" i="1"/>
  <c r="Y19" i="1"/>
  <c r="Y121" i="1"/>
  <c r="Y118" i="1"/>
  <c r="Y33" i="1"/>
  <c r="Y66" i="1"/>
  <c r="Y60" i="1"/>
  <c r="Y71" i="1"/>
  <c r="Y106" i="1"/>
  <c r="Y25" i="1"/>
  <c r="Y105" i="1"/>
  <c r="Y24" i="1"/>
  <c r="Y108" i="1"/>
  <c r="Y104" i="1"/>
  <c r="Y57" i="1"/>
  <c r="Y97" i="1"/>
  <c r="Y124" i="1"/>
  <c r="Y110" i="1"/>
  <c r="Y67" i="1"/>
  <c r="Y48" i="1"/>
  <c r="Y20" i="1"/>
  <c r="Y34" i="1"/>
  <c r="Y103" i="1"/>
  <c r="Y113" i="1"/>
  <c r="Y82" i="1"/>
  <c r="Y123" i="1"/>
  <c r="Y102" i="1"/>
  <c r="Y81" i="1"/>
  <c r="Y119" i="1"/>
  <c r="Y45" i="1"/>
  <c r="Y42" i="1"/>
  <c r="Y50" i="1"/>
  <c r="Y109" i="1"/>
  <c r="Y114" i="1"/>
  <c r="Y107" i="1"/>
  <c r="Y73" i="1"/>
  <c r="Y58" i="1"/>
  <c r="Y70" i="1"/>
  <c r="Y32" i="1"/>
  <c r="Y116" i="1"/>
  <c r="Y92" i="1"/>
  <c r="Y100" i="1"/>
  <c r="Y120" i="1"/>
  <c r="Y77" i="1"/>
  <c r="Y98" i="1"/>
  <c r="Y111" i="1"/>
  <c r="Y21" i="1"/>
  <c r="Y95" i="1"/>
  <c r="Y29" i="1"/>
  <c r="Y49" i="1"/>
  <c r="Y22" i="1"/>
  <c r="Y51" i="1"/>
  <c r="Y62" i="1"/>
  <c r="Y44" i="1"/>
  <c r="Y83" i="1"/>
  <c r="Y126" i="1"/>
  <c r="Y78" i="1"/>
  <c r="Y112" i="1"/>
  <c r="Y63" i="1"/>
  <c r="Y53" i="1"/>
  <c r="Y90" i="1"/>
  <c r="Y74" i="1"/>
  <c r="Y91" i="1"/>
  <c r="Y85" i="1"/>
  <c r="Y125" i="1"/>
  <c r="Y65" i="1"/>
  <c r="Y117" i="1"/>
  <c r="Y87" i="1"/>
  <c r="Y41" i="1"/>
  <c r="Y93" i="1"/>
  <c r="Y99" i="1"/>
  <c r="Y79" i="1"/>
  <c r="Y115" i="1"/>
  <c r="Y36" i="1"/>
  <c r="Y61" i="1"/>
  <c r="Y122" i="1"/>
  <c r="Y86" i="1"/>
  <c r="Y37" i="1"/>
  <c r="Y54" i="1"/>
  <c r="Y80" i="1"/>
  <c r="Y35" i="1"/>
  <c r="Y46" i="1"/>
  <c r="Y64" i="1"/>
  <c r="AA12" i="1"/>
  <c r="Z13" i="1"/>
  <c r="Z154" i="1" s="1"/>
  <c r="I5" i="2"/>
  <c r="Y76" i="1"/>
  <c r="Y56" i="1"/>
  <c r="Y28" i="1"/>
  <c r="Y47" i="1"/>
  <c r="Y31" i="1"/>
  <c r="Y18" i="1"/>
  <c r="Y101" i="1"/>
  <c r="Y69" i="1"/>
  <c r="Y26" i="1"/>
  <c r="Y94" i="1"/>
  <c r="Y38" i="1"/>
  <c r="Y88" i="1"/>
  <c r="Y72" i="1"/>
  <c r="Y52" i="1"/>
  <c r="Y59" i="1"/>
  <c r="Y43" i="1"/>
  <c r="Y27" i="1"/>
  <c r="Y89" i="1"/>
  <c r="Y30" i="1"/>
  <c r="Y84" i="1"/>
  <c r="Y68" i="1"/>
  <c r="Y40" i="1"/>
  <c r="Y55" i="1"/>
  <c r="Y39" i="1"/>
  <c r="X173" i="1" l="1"/>
  <c r="X174" i="1" s="1"/>
  <c r="X15" i="1" s="1"/>
  <c r="G7" i="2" s="1"/>
  <c r="Z164" i="1"/>
  <c r="Z165" i="1"/>
  <c r="Z157" i="1"/>
  <c r="Z152" i="1"/>
  <c r="Z160" i="1"/>
  <c r="Y171" i="1"/>
  <c r="Z172" i="1"/>
  <c r="Z166" i="1"/>
  <c r="Z163" i="1"/>
  <c r="Z155" i="1"/>
  <c r="Z158" i="1"/>
  <c r="Z170" i="1"/>
  <c r="Z169" i="1"/>
  <c r="Z161" i="1"/>
  <c r="Z153" i="1"/>
  <c r="Z156" i="1"/>
  <c r="Z168" i="1"/>
  <c r="Z167" i="1"/>
  <c r="Z159" i="1"/>
  <c r="Z162" i="1"/>
  <c r="Z52" i="1"/>
  <c r="Z147" i="1"/>
  <c r="Z139" i="1"/>
  <c r="Z134" i="1"/>
  <c r="Z140" i="1"/>
  <c r="Z145" i="1"/>
  <c r="Z149" i="1"/>
  <c r="Z130" i="1"/>
  <c r="Z151" i="1"/>
  <c r="Z144" i="1"/>
  <c r="Z129" i="1"/>
  <c r="Z150" i="1"/>
  <c r="Z138" i="1"/>
  <c r="Z143" i="1"/>
  <c r="Z135" i="1"/>
  <c r="Z133" i="1"/>
  <c r="Z128" i="1"/>
  <c r="Z142" i="1"/>
  <c r="Z132" i="1"/>
  <c r="Z131" i="1"/>
  <c r="Z137" i="1"/>
  <c r="Z148" i="1"/>
  <c r="Z146" i="1"/>
  <c r="Z136" i="1"/>
  <c r="Z141" i="1"/>
  <c r="Z127" i="1"/>
  <c r="Z17" i="1"/>
  <c r="Z78" i="1"/>
  <c r="Z89" i="1"/>
  <c r="Z67" i="1"/>
  <c r="Z122" i="1"/>
  <c r="Z104" i="1"/>
  <c r="Z48" i="1"/>
  <c r="Z102" i="1"/>
  <c r="Z29" i="1"/>
  <c r="Z83" i="1"/>
  <c r="Z120" i="1"/>
  <c r="Z37" i="1"/>
  <c r="Z27" i="1"/>
  <c r="Z21" i="1"/>
  <c r="Z85" i="1"/>
  <c r="Z24" i="1"/>
  <c r="Z62" i="1"/>
  <c r="Z86" i="1"/>
  <c r="Z110" i="1"/>
  <c r="Z61" i="1"/>
  <c r="Z33" i="1"/>
  <c r="Z119" i="1"/>
  <c r="Z98" i="1"/>
  <c r="Z74" i="1"/>
  <c r="Z45" i="1"/>
  <c r="Z108" i="1"/>
  <c r="Z41" i="1"/>
  <c r="Z68" i="1"/>
  <c r="Z60" i="1"/>
  <c r="Z20" i="1"/>
  <c r="Z44" i="1"/>
  <c r="Z63" i="1"/>
  <c r="Z123" i="1"/>
  <c r="Z101" i="1"/>
  <c r="Z113" i="1"/>
  <c r="Z118" i="1"/>
  <c r="Z71" i="1"/>
  <c r="Z117" i="1"/>
  <c r="Z70" i="1"/>
  <c r="Z126" i="1"/>
  <c r="Z105" i="1"/>
  <c r="Z82" i="1"/>
  <c r="Z54" i="1"/>
  <c r="Z26" i="1"/>
  <c r="Z114" i="1"/>
  <c r="Z93" i="1"/>
  <c r="Z66" i="1"/>
  <c r="Z38" i="1"/>
  <c r="AB12" i="1"/>
  <c r="AA13" i="1"/>
  <c r="AA157" i="1" s="1"/>
  <c r="J5" i="2"/>
  <c r="Z96" i="1"/>
  <c r="Z57" i="1"/>
  <c r="Z35" i="1"/>
  <c r="Z80" i="1"/>
  <c r="Z64" i="1"/>
  <c r="Z36" i="1"/>
  <c r="Z73" i="1"/>
  <c r="Z84" i="1"/>
  <c r="Z40" i="1"/>
  <c r="Z32" i="1"/>
  <c r="Z116" i="1"/>
  <c r="Z100" i="1"/>
  <c r="Z19" i="1"/>
  <c r="Z50" i="1"/>
  <c r="Z90" i="1"/>
  <c r="Z79" i="1"/>
  <c r="Z77" i="1"/>
  <c r="Z91" i="1"/>
  <c r="Z107" i="1"/>
  <c r="Z58" i="1"/>
  <c r="Z106" i="1"/>
  <c r="Z55" i="1"/>
  <c r="Z121" i="1"/>
  <c r="Z99" i="1"/>
  <c r="Z75" i="1"/>
  <c r="Z47" i="1"/>
  <c r="Z18" i="1"/>
  <c r="Z109" i="1"/>
  <c r="Z87" i="1"/>
  <c r="Z59" i="1"/>
  <c r="Z31" i="1"/>
  <c r="Z124" i="1"/>
  <c r="Z92" i="1"/>
  <c r="Z51" i="1"/>
  <c r="Z30" i="1"/>
  <c r="Z76" i="1"/>
  <c r="Z56" i="1"/>
  <c r="Z28" i="1"/>
  <c r="Z111" i="1"/>
  <c r="Z34" i="1"/>
  <c r="Z22" i="1"/>
  <c r="Z49" i="1"/>
  <c r="Z65" i="1"/>
  <c r="Z97" i="1"/>
  <c r="Z43" i="1"/>
  <c r="Z95" i="1"/>
  <c r="Z42" i="1"/>
  <c r="Z115" i="1"/>
  <c r="Z94" i="1"/>
  <c r="Z69" i="1"/>
  <c r="Z39" i="1"/>
  <c r="Z125" i="1"/>
  <c r="Z103" i="1"/>
  <c r="Z81" i="1"/>
  <c r="Z53" i="1"/>
  <c r="Z23" i="1"/>
  <c r="Z112" i="1"/>
  <c r="Z88" i="1"/>
  <c r="Z46" i="1"/>
  <c r="Z25" i="1"/>
  <c r="Z72" i="1"/>
  <c r="Y173" i="1" l="1"/>
  <c r="Y174" i="1" s="1"/>
  <c r="Y15" i="1" s="1"/>
  <c r="AA155" i="1"/>
  <c r="AA154" i="1"/>
  <c r="AA158" i="1"/>
  <c r="AA156" i="1"/>
  <c r="AA166" i="1"/>
  <c r="AA167" i="1"/>
  <c r="AA169" i="1"/>
  <c r="AA160" i="1"/>
  <c r="AA164" i="1"/>
  <c r="AA153" i="1"/>
  <c r="Z171" i="1"/>
  <c r="AA152" i="1"/>
  <c r="AA159" i="1"/>
  <c r="AA165" i="1"/>
  <c r="AA170" i="1"/>
  <c r="AA161" i="1"/>
  <c r="AA172" i="1"/>
  <c r="AA162" i="1"/>
  <c r="AA163" i="1"/>
  <c r="AA168" i="1"/>
  <c r="AA28" i="1"/>
  <c r="AA131" i="1"/>
  <c r="AA148" i="1"/>
  <c r="AA150" i="1"/>
  <c r="AA146" i="1"/>
  <c r="AA129" i="1"/>
  <c r="AA139" i="1"/>
  <c r="AA142" i="1"/>
  <c r="AA145" i="1"/>
  <c r="AA149" i="1"/>
  <c r="AA132" i="1"/>
  <c r="AA141" i="1"/>
  <c r="AA138" i="1"/>
  <c r="AA151" i="1"/>
  <c r="AA127" i="1"/>
  <c r="AA140" i="1"/>
  <c r="AA130" i="1"/>
  <c r="AA137" i="1"/>
  <c r="AA144" i="1"/>
  <c r="AA134" i="1"/>
  <c r="AA133" i="1"/>
  <c r="AA143" i="1"/>
  <c r="AA135" i="1"/>
  <c r="AA136" i="1"/>
  <c r="AA147" i="1"/>
  <c r="AA128" i="1"/>
  <c r="AA17" i="1"/>
  <c r="AA116" i="1"/>
  <c r="AA48" i="1"/>
  <c r="AA33" i="1"/>
  <c r="AA66" i="1"/>
  <c r="AA24" i="1"/>
  <c r="AA20" i="1"/>
  <c r="AA106" i="1"/>
  <c r="AA100" i="1"/>
  <c r="AA53" i="1"/>
  <c r="AA41" i="1"/>
  <c r="AA85" i="1"/>
  <c r="AA31" i="1"/>
  <c r="AA32" i="1"/>
  <c r="AA102" i="1"/>
  <c r="AA63" i="1"/>
  <c r="AA27" i="1"/>
  <c r="AA113" i="1"/>
  <c r="AA126" i="1"/>
  <c r="AA112" i="1"/>
  <c r="AA105" i="1"/>
  <c r="AA45" i="1"/>
  <c r="AA104" i="1"/>
  <c r="AA120" i="1"/>
  <c r="AA42" i="1"/>
  <c r="AA54" i="1"/>
  <c r="AA65" i="1"/>
  <c r="AA70" i="1"/>
  <c r="AA101" i="1"/>
  <c r="AA83" i="1"/>
  <c r="AA109" i="1"/>
  <c r="AA23" i="1"/>
  <c r="AA72" i="1"/>
  <c r="AA19" i="1"/>
  <c r="AA88" i="1"/>
  <c r="AA60" i="1"/>
  <c r="AA44" i="1"/>
  <c r="AA118" i="1"/>
  <c r="AA117" i="1"/>
  <c r="AA43" i="1"/>
  <c r="AA59" i="1"/>
  <c r="AA58" i="1"/>
  <c r="AA62" i="1"/>
  <c r="AA87" i="1"/>
  <c r="AA52" i="1"/>
  <c r="AA90" i="1"/>
  <c r="AA47" i="1"/>
  <c r="AA121" i="1"/>
  <c r="AA99" i="1"/>
  <c r="AA78" i="1"/>
  <c r="AA57" i="1"/>
  <c r="AA35" i="1"/>
  <c r="AA125" i="1"/>
  <c r="AA103" i="1"/>
  <c r="AA82" i="1"/>
  <c r="AA61" i="1"/>
  <c r="AA39" i="1"/>
  <c r="AA18" i="1"/>
  <c r="AA108" i="1"/>
  <c r="AA84" i="1"/>
  <c r="AA68" i="1"/>
  <c r="AA40" i="1"/>
  <c r="AA75" i="1"/>
  <c r="AA21" i="1"/>
  <c r="AA95" i="1"/>
  <c r="AA107" i="1"/>
  <c r="AA22" i="1"/>
  <c r="AA91" i="1"/>
  <c r="AA49" i="1"/>
  <c r="AA122" i="1"/>
  <c r="AA79" i="1"/>
  <c r="AA37" i="1"/>
  <c r="AA115" i="1"/>
  <c r="AA94" i="1"/>
  <c r="AA73" i="1"/>
  <c r="AA51" i="1"/>
  <c r="AA30" i="1"/>
  <c r="AA119" i="1"/>
  <c r="AA98" i="1"/>
  <c r="AA77" i="1"/>
  <c r="AA55" i="1"/>
  <c r="AA34" i="1"/>
  <c r="AC12" i="1"/>
  <c r="AB13" i="1"/>
  <c r="AB155" i="1" s="1"/>
  <c r="K5" i="2"/>
  <c r="AA96" i="1"/>
  <c r="AA80" i="1"/>
  <c r="AA64" i="1"/>
  <c r="AA36" i="1"/>
  <c r="AA97" i="1"/>
  <c r="AA74" i="1"/>
  <c r="AA86" i="1"/>
  <c r="AA123" i="1"/>
  <c r="AA81" i="1"/>
  <c r="AA38" i="1"/>
  <c r="AA111" i="1"/>
  <c r="AA69" i="1"/>
  <c r="AA26" i="1"/>
  <c r="AA110" i="1"/>
  <c r="AA89" i="1"/>
  <c r="AA67" i="1"/>
  <c r="AA46" i="1"/>
  <c r="AA25" i="1"/>
  <c r="AA114" i="1"/>
  <c r="AA93" i="1"/>
  <c r="AA71" i="1"/>
  <c r="AA50" i="1"/>
  <c r="AA29" i="1"/>
  <c r="AA124" i="1"/>
  <c r="AA92" i="1"/>
  <c r="AA76" i="1"/>
  <c r="AA56" i="1"/>
  <c r="H7" i="2" l="1"/>
  <c r="Z173" i="1"/>
  <c r="Z174" i="1" s="1"/>
  <c r="Z15" i="1" s="1"/>
  <c r="I7" i="2" s="1"/>
  <c r="AB172" i="1"/>
  <c r="AB164" i="1"/>
  <c r="AB156" i="1"/>
  <c r="AB153" i="1"/>
  <c r="AC13" i="1"/>
  <c r="AC154" i="1" s="1"/>
  <c r="AA171" i="1"/>
  <c r="AB169" i="1"/>
  <c r="AB170" i="1"/>
  <c r="AB162" i="1"/>
  <c r="AB154" i="1"/>
  <c r="AB159" i="1"/>
  <c r="AB161" i="1"/>
  <c r="AB165" i="1"/>
  <c r="AB168" i="1"/>
  <c r="AB160" i="1"/>
  <c r="AB152" i="1"/>
  <c r="AB157" i="1"/>
  <c r="AB167" i="1"/>
  <c r="AB166" i="1"/>
  <c r="AB158" i="1"/>
  <c r="AB163" i="1"/>
  <c r="AB28" i="1"/>
  <c r="AB148" i="1"/>
  <c r="AB150" i="1"/>
  <c r="AB131" i="1"/>
  <c r="AB129" i="1"/>
  <c r="AB127" i="1"/>
  <c r="AB142" i="1"/>
  <c r="AB145" i="1"/>
  <c r="AB138" i="1"/>
  <c r="AB140" i="1"/>
  <c r="AB149" i="1"/>
  <c r="AB132" i="1"/>
  <c r="AB141" i="1"/>
  <c r="AB146" i="1"/>
  <c r="AB130" i="1"/>
  <c r="AB143" i="1"/>
  <c r="AB151" i="1"/>
  <c r="AB139" i="1"/>
  <c r="AB133" i="1"/>
  <c r="AB144" i="1"/>
  <c r="AB134" i="1"/>
  <c r="AB135" i="1"/>
  <c r="AB128" i="1"/>
  <c r="AB136" i="1"/>
  <c r="AB137" i="1"/>
  <c r="AB147" i="1"/>
  <c r="AD12" i="1"/>
  <c r="AB17" i="1"/>
  <c r="AB47" i="1"/>
  <c r="AB44" i="1"/>
  <c r="AB66" i="1"/>
  <c r="AB88" i="1"/>
  <c r="AB126" i="1"/>
  <c r="AB24" i="1"/>
  <c r="AB81" i="1"/>
  <c r="AB45" i="1"/>
  <c r="AB20" i="1"/>
  <c r="AB48" i="1"/>
  <c r="AB37" i="1"/>
  <c r="AB75" i="1"/>
  <c r="AB41" i="1"/>
  <c r="AB79" i="1"/>
  <c r="AB26" i="1"/>
  <c r="AB105" i="1"/>
  <c r="AB100" i="1"/>
  <c r="AB101" i="1"/>
  <c r="AB111" i="1"/>
  <c r="AB102" i="1"/>
  <c r="AB33" i="1"/>
  <c r="AB19" i="1"/>
  <c r="AB112" i="1"/>
  <c r="AB95" i="1"/>
  <c r="AB83" i="1"/>
  <c r="AB109" i="1"/>
  <c r="AB23" i="1"/>
  <c r="AB72" i="1"/>
  <c r="AB32" i="1"/>
  <c r="AB49" i="1"/>
  <c r="AB27" i="1"/>
  <c r="AB118" i="1"/>
  <c r="AB53" i="1"/>
  <c r="AB62" i="1"/>
  <c r="AB87" i="1"/>
  <c r="AB52" i="1"/>
  <c r="AB104" i="1"/>
  <c r="AB60" i="1"/>
  <c r="AB91" i="1"/>
  <c r="AB113" i="1"/>
  <c r="AB90" i="1"/>
  <c r="AB59" i="1"/>
  <c r="AB107" i="1"/>
  <c r="AB65" i="1"/>
  <c r="AB22" i="1"/>
  <c r="AB85" i="1"/>
  <c r="AB42" i="1"/>
  <c r="AB121" i="1"/>
  <c r="AB99" i="1"/>
  <c r="AB78" i="1"/>
  <c r="AB57" i="1"/>
  <c r="AB35" i="1"/>
  <c r="AB125" i="1"/>
  <c r="AB103" i="1"/>
  <c r="AB82" i="1"/>
  <c r="AB61" i="1"/>
  <c r="AB39" i="1"/>
  <c r="AB18" i="1"/>
  <c r="AB108" i="1"/>
  <c r="AB84" i="1"/>
  <c r="AB68" i="1"/>
  <c r="AB40" i="1"/>
  <c r="AB120" i="1"/>
  <c r="AB116" i="1"/>
  <c r="AB58" i="1"/>
  <c r="AB122" i="1"/>
  <c r="AB70" i="1"/>
  <c r="AB69" i="1"/>
  <c r="AB123" i="1"/>
  <c r="AB38" i="1"/>
  <c r="AB97" i="1"/>
  <c r="AB54" i="1"/>
  <c r="AB117" i="1"/>
  <c r="AB74" i="1"/>
  <c r="AB31" i="1"/>
  <c r="AB115" i="1"/>
  <c r="AB94" i="1"/>
  <c r="AB73" i="1"/>
  <c r="AB51" i="1"/>
  <c r="AB30" i="1"/>
  <c r="AB119" i="1"/>
  <c r="AB98" i="1"/>
  <c r="AB77" i="1"/>
  <c r="AB55" i="1"/>
  <c r="AB34" i="1"/>
  <c r="L5" i="2"/>
  <c r="AB96" i="1"/>
  <c r="AB80" i="1"/>
  <c r="AB64" i="1"/>
  <c r="AB36" i="1"/>
  <c r="AB86" i="1"/>
  <c r="AB43" i="1"/>
  <c r="AB106" i="1"/>
  <c r="AB63" i="1"/>
  <c r="AB21" i="1"/>
  <c r="AB110" i="1"/>
  <c r="AB89" i="1"/>
  <c r="AB67" i="1"/>
  <c r="AB46" i="1"/>
  <c r="AB25" i="1"/>
  <c r="AB114" i="1"/>
  <c r="AB93" i="1"/>
  <c r="AB71" i="1"/>
  <c r="AB50" i="1"/>
  <c r="AB29" i="1"/>
  <c r="AB124" i="1"/>
  <c r="AB92" i="1"/>
  <c r="AB76" i="1"/>
  <c r="AB56" i="1"/>
  <c r="AA173" i="1" l="1"/>
  <c r="AA174" i="1" s="1"/>
  <c r="AA15" i="1" s="1"/>
  <c r="J7" i="2" s="1"/>
  <c r="AC168" i="1"/>
  <c r="AC164" i="1"/>
  <c r="AC166" i="1"/>
  <c r="AC157" i="1"/>
  <c r="AC163" i="1"/>
  <c r="AC165" i="1"/>
  <c r="AC159" i="1"/>
  <c r="AC155" i="1"/>
  <c r="AC158" i="1"/>
  <c r="AC172" i="1"/>
  <c r="AC169" i="1"/>
  <c r="AC153" i="1"/>
  <c r="AC152" i="1"/>
  <c r="AC160" i="1"/>
  <c r="AC170" i="1"/>
  <c r="AC167" i="1"/>
  <c r="AC156" i="1"/>
  <c r="AC161" i="1"/>
  <c r="AC162" i="1"/>
  <c r="AB171" i="1"/>
  <c r="AD13" i="1"/>
  <c r="AD154" i="1"/>
  <c r="AD156" i="1"/>
  <c r="AD158" i="1"/>
  <c r="AD160" i="1"/>
  <c r="AD162" i="1"/>
  <c r="AD153" i="1"/>
  <c r="AD155" i="1"/>
  <c r="AD157" i="1"/>
  <c r="AD159" i="1"/>
  <c r="AD161" i="1"/>
  <c r="AD163" i="1"/>
  <c r="AD165" i="1"/>
  <c r="AD167" i="1"/>
  <c r="AD169" i="1"/>
  <c r="AD166" i="1"/>
  <c r="AD170" i="1"/>
  <c r="AD168" i="1"/>
  <c r="AD172" i="1"/>
  <c r="AD164" i="1"/>
  <c r="AD152" i="1"/>
  <c r="AC40" i="1"/>
  <c r="AC137" i="1"/>
  <c r="AC136" i="1"/>
  <c r="AC139" i="1"/>
  <c r="AD141" i="1"/>
  <c r="AC151" i="1"/>
  <c r="AC143" i="1"/>
  <c r="AD147" i="1"/>
  <c r="AC135" i="1"/>
  <c r="AD135" i="1"/>
  <c r="AD149" i="1"/>
  <c r="AD139" i="1"/>
  <c r="AD137" i="1"/>
  <c r="AC147" i="1"/>
  <c r="AC140" i="1"/>
  <c r="AD140" i="1"/>
  <c r="AC132" i="1"/>
  <c r="AD136" i="1"/>
  <c r="AC144" i="1"/>
  <c r="AD144" i="1"/>
  <c r="AC127" i="1"/>
  <c r="AD127" i="1"/>
  <c r="AD142" i="1"/>
  <c r="AC150" i="1"/>
  <c r="AC146" i="1"/>
  <c r="AC134" i="1"/>
  <c r="AC130" i="1"/>
  <c r="AD151" i="1"/>
  <c r="AD133" i="1"/>
  <c r="AC149" i="1"/>
  <c r="AD132" i="1"/>
  <c r="AC145" i="1"/>
  <c r="AC129" i="1"/>
  <c r="AD129" i="1"/>
  <c r="AD145" i="1"/>
  <c r="AC128" i="1"/>
  <c r="AD146" i="1"/>
  <c r="AD134" i="1"/>
  <c r="AC142" i="1"/>
  <c r="AC141" i="1"/>
  <c r="AC133" i="1"/>
  <c r="AD128" i="1"/>
  <c r="AD150" i="1"/>
  <c r="AD143" i="1"/>
  <c r="AD138" i="1"/>
  <c r="AC131" i="1"/>
  <c r="AD131" i="1"/>
  <c r="AC138" i="1"/>
  <c r="AD130" i="1"/>
  <c r="AC148" i="1"/>
  <c r="AD148" i="1"/>
  <c r="AC17" i="1"/>
  <c r="AD23" i="1"/>
  <c r="AD29" i="1"/>
  <c r="AD39" i="1"/>
  <c r="AD45" i="1"/>
  <c r="AD55" i="1"/>
  <c r="AD61" i="1"/>
  <c r="AD71" i="1"/>
  <c r="AE12" i="1"/>
  <c r="AD115" i="1"/>
  <c r="AD105" i="1"/>
  <c r="AD89" i="1"/>
  <c r="AD81" i="1"/>
  <c r="AD73" i="1"/>
  <c r="AD47" i="1"/>
  <c r="AD35" i="1"/>
  <c r="AD25" i="1"/>
  <c r="AD18" i="1"/>
  <c r="AD26" i="1"/>
  <c r="AD34" i="1"/>
  <c r="AD42" i="1"/>
  <c r="AD50" i="1"/>
  <c r="AD66" i="1"/>
  <c r="AD74" i="1"/>
  <c r="AD82" i="1"/>
  <c r="AD90" i="1"/>
  <c r="AD98" i="1"/>
  <c r="AD106" i="1"/>
  <c r="AD114" i="1"/>
  <c r="AD122" i="1"/>
  <c r="AD121" i="1"/>
  <c r="AD85" i="1"/>
  <c r="AD67" i="1"/>
  <c r="AD53" i="1"/>
  <c r="AD41" i="1"/>
  <c r="AD19" i="1"/>
  <c r="AD93" i="1"/>
  <c r="AD69" i="1"/>
  <c r="AD21" i="1"/>
  <c r="AD123" i="1"/>
  <c r="AD113" i="1"/>
  <c r="AD103" i="1"/>
  <c r="AD95" i="1"/>
  <c r="AD87" i="1"/>
  <c r="AD79" i="1"/>
  <c r="AD57" i="1"/>
  <c r="AD33" i="1"/>
  <c r="AD109" i="1"/>
  <c r="AD97" i="1"/>
  <c r="AD20" i="1"/>
  <c r="AD28" i="1"/>
  <c r="AD36" i="1"/>
  <c r="AD44" i="1"/>
  <c r="AD52" i="1"/>
  <c r="AD60" i="1"/>
  <c r="AD68" i="1"/>
  <c r="AD76" i="1"/>
  <c r="AD84" i="1"/>
  <c r="AD92" i="1"/>
  <c r="AD100" i="1"/>
  <c r="AD108" i="1"/>
  <c r="AD116" i="1"/>
  <c r="AD124" i="1"/>
  <c r="AD119" i="1"/>
  <c r="AD83" i="1"/>
  <c r="AD37" i="1"/>
  <c r="AD30" i="1"/>
  <c r="AD46" i="1"/>
  <c r="AD78" i="1"/>
  <c r="AD94" i="1"/>
  <c r="AD110" i="1"/>
  <c r="AD126" i="1"/>
  <c r="AD99" i="1"/>
  <c r="AD117" i="1"/>
  <c r="AD101" i="1"/>
  <c r="AD22" i="1"/>
  <c r="AD54" i="1"/>
  <c r="AD86" i="1"/>
  <c r="AD118" i="1"/>
  <c r="AD49" i="1"/>
  <c r="AD24" i="1"/>
  <c r="AD56" i="1"/>
  <c r="AD72" i="1"/>
  <c r="AD104" i="1"/>
  <c r="AD107" i="1"/>
  <c r="AD75" i="1"/>
  <c r="AD27" i="1"/>
  <c r="AD17" i="1"/>
  <c r="AD32" i="1"/>
  <c r="AD48" i="1"/>
  <c r="AD64" i="1"/>
  <c r="AD80" i="1"/>
  <c r="AD96" i="1"/>
  <c r="AD112" i="1"/>
  <c r="AD65" i="1"/>
  <c r="AD125" i="1"/>
  <c r="AD38" i="1"/>
  <c r="AD70" i="1"/>
  <c r="AD102" i="1"/>
  <c r="AD91" i="1"/>
  <c r="AD77" i="1"/>
  <c r="AD40" i="1"/>
  <c r="AD88" i="1"/>
  <c r="AD120" i="1"/>
  <c r="AD58" i="1"/>
  <c r="AD62" i="1"/>
  <c r="AD43" i="1"/>
  <c r="AD51" i="1"/>
  <c r="AD59" i="1"/>
  <c r="AD31" i="1"/>
  <c r="AD111" i="1"/>
  <c r="AD63" i="1"/>
  <c r="AC60" i="1"/>
  <c r="AC106" i="1"/>
  <c r="AC105" i="1"/>
  <c r="AC21" i="1"/>
  <c r="AC20" i="1"/>
  <c r="AC54" i="1"/>
  <c r="AC113" i="1"/>
  <c r="AC122" i="1"/>
  <c r="AC110" i="1"/>
  <c r="AC70" i="1"/>
  <c r="AC120" i="1"/>
  <c r="AC111" i="1"/>
  <c r="AC29" i="1"/>
  <c r="AC28" i="1"/>
  <c r="AC24" i="1"/>
  <c r="AC31" i="1"/>
  <c r="AC86" i="1"/>
  <c r="AC114" i="1"/>
  <c r="AC33" i="1"/>
  <c r="AC125" i="1"/>
  <c r="AC108" i="1"/>
  <c r="AC25" i="1"/>
  <c r="AC96" i="1"/>
  <c r="AC48" i="1"/>
  <c r="AC74" i="1"/>
  <c r="AC95" i="1"/>
  <c r="AC43" i="1"/>
  <c r="AC63" i="1"/>
  <c r="AC97" i="1"/>
  <c r="AC126" i="1"/>
  <c r="AC91" i="1"/>
  <c r="AC49" i="1"/>
  <c r="AC117" i="1"/>
  <c r="AC37" i="1"/>
  <c r="AC104" i="1"/>
  <c r="AC62" i="1"/>
  <c r="AC19" i="1"/>
  <c r="AC93" i="1"/>
  <c r="AC50" i="1"/>
  <c r="AC92" i="1"/>
  <c r="AC56" i="1"/>
  <c r="AC79" i="1"/>
  <c r="AC83" i="1"/>
  <c r="AC41" i="1"/>
  <c r="AC71" i="1"/>
  <c r="AC76" i="1"/>
  <c r="AC100" i="1"/>
  <c r="AC22" i="1"/>
  <c r="AC85" i="1"/>
  <c r="AC102" i="1"/>
  <c r="AC59" i="1"/>
  <c r="AC47" i="1"/>
  <c r="AC67" i="1"/>
  <c r="AC98" i="1"/>
  <c r="AC55" i="1"/>
  <c r="AC64" i="1"/>
  <c r="AC32" i="1"/>
  <c r="AC44" i="1"/>
  <c r="AC65" i="1"/>
  <c r="AC53" i="1"/>
  <c r="AC121" i="1"/>
  <c r="AC42" i="1"/>
  <c r="AC75" i="1"/>
  <c r="AC118" i="1"/>
  <c r="AC81" i="1"/>
  <c r="AC38" i="1"/>
  <c r="AC90" i="1"/>
  <c r="AC124" i="1"/>
  <c r="AC89" i="1"/>
  <c r="AC46" i="1"/>
  <c r="AC115" i="1"/>
  <c r="AC77" i="1"/>
  <c r="AC34" i="1"/>
  <c r="AC80" i="1"/>
  <c r="AC36" i="1"/>
  <c r="AC27" i="1"/>
  <c r="AC109" i="1"/>
  <c r="AC69" i="1"/>
  <c r="AC26" i="1"/>
  <c r="AC116" i="1"/>
  <c r="AC99" i="1"/>
  <c r="AC78" i="1"/>
  <c r="AC57" i="1"/>
  <c r="AC35" i="1"/>
  <c r="AC123" i="1"/>
  <c r="AC107" i="1"/>
  <c r="AC87" i="1"/>
  <c r="AC66" i="1"/>
  <c r="AC45" i="1"/>
  <c r="AC23" i="1"/>
  <c r="AC88" i="1"/>
  <c r="AC72" i="1"/>
  <c r="AC52" i="1"/>
  <c r="AC101" i="1"/>
  <c r="AC58" i="1"/>
  <c r="M5" i="2"/>
  <c r="AC112" i="1"/>
  <c r="AC94" i="1"/>
  <c r="AC73" i="1"/>
  <c r="AC51" i="1"/>
  <c r="AC30" i="1"/>
  <c r="AC119" i="1"/>
  <c r="AC103" i="1"/>
  <c r="AC82" i="1"/>
  <c r="AC61" i="1"/>
  <c r="AC39" i="1"/>
  <c r="AC18" i="1"/>
  <c r="AC84" i="1"/>
  <c r="AC68" i="1"/>
  <c r="AB173" i="1" l="1"/>
  <c r="AB174" i="1" s="1"/>
  <c r="AB15" i="1" s="1"/>
  <c r="K7" i="2" s="1"/>
  <c r="AD171" i="1"/>
  <c r="AE153" i="1"/>
  <c r="AE155" i="1"/>
  <c r="AE157" i="1"/>
  <c r="AE154" i="1"/>
  <c r="AE159" i="1"/>
  <c r="AE163" i="1"/>
  <c r="AE164" i="1"/>
  <c r="AE166" i="1"/>
  <c r="AE168" i="1"/>
  <c r="AE170" i="1"/>
  <c r="AE158" i="1"/>
  <c r="AE162" i="1"/>
  <c r="AE167" i="1"/>
  <c r="AE156" i="1"/>
  <c r="AE172" i="1"/>
  <c r="AE161" i="1"/>
  <c r="AE165" i="1"/>
  <c r="AE169" i="1"/>
  <c r="AE160" i="1"/>
  <c r="AE152" i="1"/>
  <c r="AC171" i="1"/>
  <c r="AE130" i="1"/>
  <c r="AE13" i="1"/>
  <c r="AE138" i="1"/>
  <c r="AE146" i="1"/>
  <c r="AE128" i="1"/>
  <c r="AE150" i="1"/>
  <c r="AE140" i="1"/>
  <c r="AE142" i="1"/>
  <c r="AE139" i="1"/>
  <c r="AE137" i="1"/>
  <c r="AE131" i="1"/>
  <c r="AE144" i="1"/>
  <c r="AE129" i="1"/>
  <c r="AE135" i="1"/>
  <c r="AE127" i="1"/>
  <c r="AE145" i="1"/>
  <c r="AE136" i="1"/>
  <c r="AE133" i="1"/>
  <c r="AE148" i="1"/>
  <c r="AE141" i="1"/>
  <c r="AE151" i="1"/>
  <c r="AE143" i="1"/>
  <c r="AE132" i="1"/>
  <c r="AE134" i="1"/>
  <c r="AE147" i="1"/>
  <c r="AE149" i="1"/>
  <c r="AE17" i="1"/>
  <c r="AE33" i="1"/>
  <c r="AE49" i="1"/>
  <c r="AE65" i="1"/>
  <c r="AE125" i="1"/>
  <c r="AE97" i="1"/>
  <c r="AE61" i="1"/>
  <c r="AE117" i="1"/>
  <c r="AE37" i="1"/>
  <c r="AE89" i="1"/>
  <c r="AE41" i="1"/>
  <c r="AE113" i="1"/>
  <c r="AE18" i="1"/>
  <c r="AE26" i="1"/>
  <c r="AE34" i="1"/>
  <c r="AE42" i="1"/>
  <c r="AE50" i="1"/>
  <c r="AE66" i="1"/>
  <c r="AE74" i="1"/>
  <c r="AE82" i="1"/>
  <c r="AE90" i="1"/>
  <c r="AE98" i="1"/>
  <c r="AE106" i="1"/>
  <c r="AE114" i="1"/>
  <c r="AE122" i="1"/>
  <c r="AE119" i="1"/>
  <c r="AE103" i="1"/>
  <c r="AE87" i="1"/>
  <c r="AE71" i="1"/>
  <c r="AE55" i="1"/>
  <c r="AE39" i="1"/>
  <c r="AE23" i="1"/>
  <c r="AE109" i="1"/>
  <c r="AE101" i="1"/>
  <c r="AE93" i="1"/>
  <c r="AE77" i="1"/>
  <c r="AE29" i="1"/>
  <c r="AE85" i="1"/>
  <c r="AE105" i="1"/>
  <c r="AE22" i="1"/>
  <c r="AE30" i="1"/>
  <c r="AE38" i="1"/>
  <c r="AE46" i="1"/>
  <c r="AE69" i="1"/>
  <c r="AE45" i="1"/>
  <c r="AE21" i="1"/>
  <c r="AE121" i="1"/>
  <c r="AE73" i="1"/>
  <c r="AE25" i="1"/>
  <c r="AE81" i="1"/>
  <c r="AE20" i="1"/>
  <c r="AE28" i="1"/>
  <c r="AE36" i="1"/>
  <c r="AE44" i="1"/>
  <c r="AE52" i="1"/>
  <c r="AE60" i="1"/>
  <c r="AE68" i="1"/>
  <c r="AE76" i="1"/>
  <c r="AE84" i="1"/>
  <c r="AE92" i="1"/>
  <c r="AE100" i="1"/>
  <c r="AE108" i="1"/>
  <c r="AE116" i="1"/>
  <c r="AE124" i="1"/>
  <c r="AE115" i="1"/>
  <c r="AE99" i="1"/>
  <c r="AE83" i="1"/>
  <c r="AE67" i="1"/>
  <c r="AE35" i="1"/>
  <c r="AE19" i="1"/>
  <c r="AE53" i="1"/>
  <c r="AE40" i="1"/>
  <c r="AE78" i="1"/>
  <c r="AE94" i="1"/>
  <c r="AE110" i="1"/>
  <c r="AE126" i="1"/>
  <c r="AE95" i="1"/>
  <c r="AE63" i="1"/>
  <c r="AE24" i="1"/>
  <c r="AE70" i="1"/>
  <c r="AE102" i="1"/>
  <c r="AE79" i="1"/>
  <c r="AE57" i="1"/>
  <c r="AE32" i="1"/>
  <c r="AE72" i="1"/>
  <c r="AE104" i="1"/>
  <c r="AE107" i="1"/>
  <c r="AE43" i="1"/>
  <c r="AE48" i="1"/>
  <c r="AE64" i="1"/>
  <c r="AE80" i="1"/>
  <c r="AE96" i="1"/>
  <c r="AE112" i="1"/>
  <c r="AF12" i="1"/>
  <c r="AE123" i="1"/>
  <c r="AE91" i="1"/>
  <c r="AE59" i="1"/>
  <c r="AE27" i="1"/>
  <c r="AE54" i="1"/>
  <c r="AE86" i="1"/>
  <c r="AE118" i="1"/>
  <c r="AE111" i="1"/>
  <c r="AE47" i="1"/>
  <c r="AE56" i="1"/>
  <c r="AE88" i="1"/>
  <c r="AE120" i="1"/>
  <c r="AE75" i="1"/>
  <c r="AE62" i="1"/>
  <c r="AE51" i="1"/>
  <c r="AE58" i="1"/>
  <c r="AE31" i="1"/>
  <c r="N5" i="2"/>
  <c r="AC173" i="1" l="1"/>
  <c r="AC174" i="1" s="1"/>
  <c r="AC15" i="1" s="1"/>
  <c r="L7" i="2" s="1"/>
  <c r="AD173" i="1"/>
  <c r="AD174" i="1" s="1"/>
  <c r="AD15" i="1" s="1"/>
  <c r="M7" i="2" s="1"/>
  <c r="AF153" i="1"/>
  <c r="AF155" i="1"/>
  <c r="AF157" i="1"/>
  <c r="AF159" i="1"/>
  <c r="AF161" i="1"/>
  <c r="AF163" i="1"/>
  <c r="AF154" i="1"/>
  <c r="AF156" i="1"/>
  <c r="AF158" i="1"/>
  <c r="AF160" i="1"/>
  <c r="AF162" i="1"/>
  <c r="AF152" i="1"/>
  <c r="AF164" i="1"/>
  <c r="AF166" i="1"/>
  <c r="AF168" i="1"/>
  <c r="AF170" i="1"/>
  <c r="AF172" i="1"/>
  <c r="AF167" i="1"/>
  <c r="AF165" i="1"/>
  <c r="AF169" i="1"/>
  <c r="AE171" i="1"/>
  <c r="AF13" i="1"/>
  <c r="AF150" i="1"/>
  <c r="AF143" i="1"/>
  <c r="AF131" i="1"/>
  <c r="AF133" i="1"/>
  <c r="AF146" i="1"/>
  <c r="AF135" i="1"/>
  <c r="AF128" i="1"/>
  <c r="AF132" i="1"/>
  <c r="AF127" i="1"/>
  <c r="AF130" i="1"/>
  <c r="AF129" i="1"/>
  <c r="AF138" i="1"/>
  <c r="AF151" i="1"/>
  <c r="AF136" i="1"/>
  <c r="AF140" i="1"/>
  <c r="AF145" i="1"/>
  <c r="AF139" i="1"/>
  <c r="AF137" i="1"/>
  <c r="AF144" i="1"/>
  <c r="AF149" i="1"/>
  <c r="AF147" i="1"/>
  <c r="AF134" i="1"/>
  <c r="AF141" i="1"/>
  <c r="AF142" i="1"/>
  <c r="AF148" i="1"/>
  <c r="AF21" i="1"/>
  <c r="AF27" i="1"/>
  <c r="AF17" i="1"/>
  <c r="AF35" i="1"/>
  <c r="AF19" i="1"/>
  <c r="AF39" i="1"/>
  <c r="AF23" i="1"/>
  <c r="AF41" i="1"/>
  <c r="AF25" i="1"/>
  <c r="AF56" i="1"/>
  <c r="AF45" i="1"/>
  <c r="AF61" i="1"/>
  <c r="AF73" i="1"/>
  <c r="AF81" i="1"/>
  <c r="AF89" i="1"/>
  <c r="AF97" i="1"/>
  <c r="AF105" i="1"/>
  <c r="AF47" i="1"/>
  <c r="AF74" i="1"/>
  <c r="AF90" i="1"/>
  <c r="AF106" i="1"/>
  <c r="AF51" i="1"/>
  <c r="AF92" i="1"/>
  <c r="AF54" i="1"/>
  <c r="AF125" i="1"/>
  <c r="AF66" i="1"/>
  <c r="AF120" i="1"/>
  <c r="AF59" i="1"/>
  <c r="AF96" i="1"/>
  <c r="AF115" i="1"/>
  <c r="AF26" i="1"/>
  <c r="AF32" i="1"/>
  <c r="AF38" i="1"/>
  <c r="AF37" i="1"/>
  <c r="AF44" i="1"/>
  <c r="AF60" i="1"/>
  <c r="AF49" i="1"/>
  <c r="AF65" i="1"/>
  <c r="AF75" i="1"/>
  <c r="AF83" i="1"/>
  <c r="AF91" i="1"/>
  <c r="AF99" i="1"/>
  <c r="AF107" i="1"/>
  <c r="AF55" i="1"/>
  <c r="AF78" i="1"/>
  <c r="AF94" i="1"/>
  <c r="AF110" i="1"/>
  <c r="AF67" i="1"/>
  <c r="AF100" i="1"/>
  <c r="AF113" i="1"/>
  <c r="AF42" i="1"/>
  <c r="AF114" i="1"/>
  <c r="AF122" i="1"/>
  <c r="AF72" i="1"/>
  <c r="AF104" i="1"/>
  <c r="AF119" i="1"/>
  <c r="AF18" i="1"/>
  <c r="AF28" i="1"/>
  <c r="AF30" i="1"/>
  <c r="AF33" i="1"/>
  <c r="AF48" i="1"/>
  <c r="AF64" i="1"/>
  <c r="AF53" i="1"/>
  <c r="AF69" i="1"/>
  <c r="AF77" i="1"/>
  <c r="AF85" i="1"/>
  <c r="AF93" i="1"/>
  <c r="AF101" i="1"/>
  <c r="AF109" i="1"/>
  <c r="AF63" i="1"/>
  <c r="AF82" i="1"/>
  <c r="AF98" i="1"/>
  <c r="AG12" i="1"/>
  <c r="AF76" i="1"/>
  <c r="AF108" i="1"/>
  <c r="AF117" i="1"/>
  <c r="AF50" i="1"/>
  <c r="AF116" i="1"/>
  <c r="AF124" i="1"/>
  <c r="AF80" i="1"/>
  <c r="AF112" i="1"/>
  <c r="AF123" i="1"/>
  <c r="AF40" i="1"/>
  <c r="AF24" i="1"/>
  <c r="AF31" i="1"/>
  <c r="AF22" i="1"/>
  <c r="AF29" i="1"/>
  <c r="AF52" i="1"/>
  <c r="AF68" i="1"/>
  <c r="AF57" i="1"/>
  <c r="AF71" i="1"/>
  <c r="AF79" i="1"/>
  <c r="AF87" i="1"/>
  <c r="AF95" i="1"/>
  <c r="AF103" i="1"/>
  <c r="AF111" i="1"/>
  <c r="AF70" i="1"/>
  <c r="AF86" i="1"/>
  <c r="AF102" i="1"/>
  <c r="AF43" i="1"/>
  <c r="AF84" i="1"/>
  <c r="AF46" i="1"/>
  <c r="AF121" i="1"/>
  <c r="AF58" i="1"/>
  <c r="AF118" i="1"/>
  <c r="AF126" i="1"/>
  <c r="AF88" i="1"/>
  <c r="AF34" i="1"/>
  <c r="AF62" i="1"/>
  <c r="AF36" i="1"/>
  <c r="AF20" i="1"/>
  <c r="O5" i="2"/>
  <c r="AE173" i="1" l="1"/>
  <c r="AE174" i="1" s="1"/>
  <c r="AE15" i="1" s="1"/>
  <c r="N7" i="2" s="1"/>
  <c r="AG154" i="1"/>
  <c r="AG156" i="1"/>
  <c r="AG155" i="1"/>
  <c r="AG160" i="1"/>
  <c r="AG165" i="1"/>
  <c r="AG167" i="1"/>
  <c r="AG169" i="1"/>
  <c r="AG153" i="1"/>
  <c r="AG159" i="1"/>
  <c r="AG163" i="1"/>
  <c r="AG158" i="1"/>
  <c r="AG164" i="1"/>
  <c r="AG168" i="1"/>
  <c r="AG157" i="1"/>
  <c r="AG172" i="1"/>
  <c r="AG162" i="1"/>
  <c r="AG166" i="1"/>
  <c r="AG170" i="1"/>
  <c r="AG161" i="1"/>
  <c r="AG152" i="1"/>
  <c r="AF171" i="1"/>
  <c r="AG13" i="1"/>
  <c r="AY17" i="1"/>
  <c r="AG147" i="1"/>
  <c r="AG151" i="1"/>
  <c r="AG129" i="1"/>
  <c r="AG149" i="1"/>
  <c r="AG139" i="1"/>
  <c r="AG132" i="1"/>
  <c r="AG141" i="1"/>
  <c r="AG130" i="1"/>
  <c r="AG135" i="1"/>
  <c r="AG142" i="1"/>
  <c r="AG145" i="1"/>
  <c r="AG137" i="1"/>
  <c r="AG144" i="1"/>
  <c r="AG134" i="1"/>
  <c r="AG128" i="1"/>
  <c r="AG136" i="1"/>
  <c r="AG140" i="1"/>
  <c r="AG143" i="1"/>
  <c r="AG127" i="1"/>
  <c r="AG138" i="1"/>
  <c r="AG131" i="1"/>
  <c r="AG150" i="1"/>
  <c r="AG133" i="1"/>
  <c r="AG146" i="1"/>
  <c r="AG148" i="1"/>
  <c r="AG17" i="1"/>
  <c r="AG72" i="1"/>
  <c r="AG80" i="1"/>
  <c r="AG88" i="1"/>
  <c r="AG96" i="1"/>
  <c r="AG104" i="1"/>
  <c r="AG112" i="1"/>
  <c r="AG119" i="1"/>
  <c r="AG114" i="1"/>
  <c r="AG69" i="1"/>
  <c r="AG97" i="1"/>
  <c r="AG79" i="1"/>
  <c r="AG95" i="1"/>
  <c r="AG111" i="1"/>
  <c r="AG73" i="1"/>
  <c r="AG109" i="1"/>
  <c r="AG31" i="1"/>
  <c r="AG48" i="1"/>
  <c r="AG64" i="1"/>
  <c r="AG29" i="1"/>
  <c r="AG62" i="1"/>
  <c r="AG63" i="1"/>
  <c r="AG32" i="1"/>
  <c r="AG49" i="1"/>
  <c r="AG65" i="1"/>
  <c r="AG42" i="1"/>
  <c r="AG18" i="1"/>
  <c r="AG38" i="1"/>
  <c r="AG67" i="1"/>
  <c r="AG100" i="1"/>
  <c r="AG115" i="1"/>
  <c r="AG85" i="1"/>
  <c r="AG87" i="1"/>
  <c r="AG120" i="1"/>
  <c r="AG23" i="1"/>
  <c r="AG56" i="1"/>
  <c r="AG46" i="1"/>
  <c r="AG24" i="1"/>
  <c r="AG57" i="1"/>
  <c r="AG58" i="1"/>
  <c r="AG78" i="1"/>
  <c r="AG125" i="1"/>
  <c r="AG75" i="1"/>
  <c r="AG107" i="1"/>
  <c r="AG101" i="1"/>
  <c r="AG44" i="1"/>
  <c r="AG21" i="1"/>
  <c r="AG55" i="1"/>
  <c r="AG45" i="1"/>
  <c r="AG33" i="1"/>
  <c r="AG30" i="1"/>
  <c r="AG74" i="1"/>
  <c r="AG82" i="1"/>
  <c r="AG90" i="1"/>
  <c r="AG98" i="1"/>
  <c r="AG106" i="1"/>
  <c r="AG113" i="1"/>
  <c r="AG121" i="1"/>
  <c r="AG118" i="1"/>
  <c r="AG77" i="1"/>
  <c r="AG105" i="1"/>
  <c r="AG83" i="1"/>
  <c r="AG99" i="1"/>
  <c r="AG116" i="1"/>
  <c r="AG81" i="1"/>
  <c r="AG19" i="1"/>
  <c r="AG35" i="1"/>
  <c r="AG52" i="1"/>
  <c r="AG68" i="1"/>
  <c r="AG37" i="1"/>
  <c r="AG34" i="1"/>
  <c r="AG20" i="1"/>
  <c r="AG36" i="1"/>
  <c r="AG53" i="1"/>
  <c r="AG41" i="1"/>
  <c r="AG50" i="1"/>
  <c r="AG22" i="1"/>
  <c r="AG47" i="1"/>
  <c r="AG76" i="1"/>
  <c r="AG84" i="1"/>
  <c r="AG92" i="1"/>
  <c r="AG108" i="1"/>
  <c r="AG123" i="1"/>
  <c r="AG122" i="1"/>
  <c r="AG71" i="1"/>
  <c r="AG103" i="1"/>
  <c r="AG93" i="1"/>
  <c r="AG39" i="1"/>
  <c r="AH12" i="1"/>
  <c r="AG43" i="1"/>
  <c r="AG40" i="1"/>
  <c r="AG25" i="1"/>
  <c r="AG26" i="1"/>
  <c r="AG51" i="1"/>
  <c r="AG70" i="1"/>
  <c r="AG86" i="1"/>
  <c r="AG94" i="1"/>
  <c r="AG102" i="1"/>
  <c r="AG110" i="1"/>
  <c r="AG117" i="1"/>
  <c r="AG126" i="1"/>
  <c r="AG89" i="1"/>
  <c r="AG91" i="1"/>
  <c r="AG124" i="1"/>
  <c r="AG27" i="1"/>
  <c r="AG60" i="1"/>
  <c r="AG54" i="1"/>
  <c r="AG28" i="1"/>
  <c r="AG61" i="1"/>
  <c r="AG66" i="1"/>
  <c r="AG59" i="1"/>
  <c r="P5" i="2"/>
  <c r="AF173" i="1" l="1"/>
  <c r="AF174" i="1" s="1"/>
  <c r="AF15" i="1" s="1"/>
  <c r="O7" i="2" s="1"/>
  <c r="AH154" i="1"/>
  <c r="AH156" i="1"/>
  <c r="AH158" i="1"/>
  <c r="AH160" i="1"/>
  <c r="AH162" i="1"/>
  <c r="AH153" i="1"/>
  <c r="AH155" i="1"/>
  <c r="AH157" i="1"/>
  <c r="AH159" i="1"/>
  <c r="AH161" i="1"/>
  <c r="AH163" i="1"/>
  <c r="AH165" i="1"/>
  <c r="AH167" i="1"/>
  <c r="AH169" i="1"/>
  <c r="AH170" i="1"/>
  <c r="AH164" i="1"/>
  <c r="AH168" i="1"/>
  <c r="AH172" i="1"/>
  <c r="AH166" i="1"/>
  <c r="AH152" i="1"/>
  <c r="AG171" i="1"/>
  <c r="AH13" i="1"/>
  <c r="AH134" i="1"/>
  <c r="AH151" i="1"/>
  <c r="AH137" i="1"/>
  <c r="AH139" i="1"/>
  <c r="AH130" i="1"/>
  <c r="AH144" i="1"/>
  <c r="AH147" i="1"/>
  <c r="AH145" i="1"/>
  <c r="AH132" i="1"/>
  <c r="AH140" i="1"/>
  <c r="AH143" i="1"/>
  <c r="AH133" i="1"/>
  <c r="AH150" i="1"/>
  <c r="AH149" i="1"/>
  <c r="AH148" i="1"/>
  <c r="AH136" i="1"/>
  <c r="AH138" i="1"/>
  <c r="AH129" i="1"/>
  <c r="AH142" i="1"/>
  <c r="AH141" i="1"/>
  <c r="AH131" i="1"/>
  <c r="AH135" i="1"/>
  <c r="AH128" i="1"/>
  <c r="AH127" i="1"/>
  <c r="AH146" i="1"/>
  <c r="AH17" i="1"/>
  <c r="AH33" i="1"/>
  <c r="AH52" i="1"/>
  <c r="AH70" i="1"/>
  <c r="AH86" i="1"/>
  <c r="AH95" i="1"/>
  <c r="AH90" i="1"/>
  <c r="AH23" i="1"/>
  <c r="AH54" i="1"/>
  <c r="AH88" i="1"/>
  <c r="AH103" i="1"/>
  <c r="AH77" i="1"/>
  <c r="AH108" i="1"/>
  <c r="AH22" i="1"/>
  <c r="AH39" i="1"/>
  <c r="AH57" i="1"/>
  <c r="AH75" i="1"/>
  <c r="AH67" i="1"/>
  <c r="AH104" i="1"/>
  <c r="AH101" i="1"/>
  <c r="AH27" i="1"/>
  <c r="AH68" i="1"/>
  <c r="AH123" i="1"/>
  <c r="AH111" i="1"/>
  <c r="AH32" i="1"/>
  <c r="AH51" i="1"/>
  <c r="AH81" i="1"/>
  <c r="AH116" i="1"/>
  <c r="AH126" i="1"/>
  <c r="AH112" i="1"/>
  <c r="AH48" i="1"/>
  <c r="AH80" i="1"/>
  <c r="AH93" i="1"/>
  <c r="AH53" i="1"/>
  <c r="AH87" i="1"/>
  <c r="AH92" i="1"/>
  <c r="AH58" i="1"/>
  <c r="AH94" i="1"/>
  <c r="AH47" i="1"/>
  <c r="AH100" i="1"/>
  <c r="AH21" i="1"/>
  <c r="AH37" i="1"/>
  <c r="AH56" i="1"/>
  <c r="AH74" i="1"/>
  <c r="AH63" i="1"/>
  <c r="AH102" i="1"/>
  <c r="AH99" i="1"/>
  <c r="AH31" i="1"/>
  <c r="AH36" i="1"/>
  <c r="AH91" i="1"/>
  <c r="AH120" i="1"/>
  <c r="AH85" i="1"/>
  <c r="AH97" i="1"/>
  <c r="AH26" i="1"/>
  <c r="AH45" i="1"/>
  <c r="AH61" i="1"/>
  <c r="AH79" i="1"/>
  <c r="AH122" i="1"/>
  <c r="AH113" i="1"/>
  <c r="AH110" i="1"/>
  <c r="AH42" i="1"/>
  <c r="AH76" i="1"/>
  <c r="AH98" i="1"/>
  <c r="AH20" i="1"/>
  <c r="AI12" i="1"/>
  <c r="AH59" i="1"/>
  <c r="AH89" i="1"/>
  <c r="AH66" i="1"/>
  <c r="AH25" i="1"/>
  <c r="AH44" i="1"/>
  <c r="AH60" i="1"/>
  <c r="AH78" i="1"/>
  <c r="AH62" i="1"/>
  <c r="AH109" i="1"/>
  <c r="AH107" i="1"/>
  <c r="AH35" i="1"/>
  <c r="AH72" i="1"/>
  <c r="AH106" i="1"/>
  <c r="AH55" i="1"/>
  <c r="AH65" i="1"/>
  <c r="AH105" i="1"/>
  <c r="AH30" i="1"/>
  <c r="AH49" i="1"/>
  <c r="AH64" i="1"/>
  <c r="AH83" i="1"/>
  <c r="AH119" i="1"/>
  <c r="AH117" i="1"/>
  <c r="AH50" i="1"/>
  <c r="AH84" i="1"/>
  <c r="AH114" i="1"/>
  <c r="AH24" i="1"/>
  <c r="AH43" i="1"/>
  <c r="AH38" i="1"/>
  <c r="AH124" i="1"/>
  <c r="AH29" i="1"/>
  <c r="AH40" i="1"/>
  <c r="AH82" i="1"/>
  <c r="AH125" i="1"/>
  <c r="AH118" i="1"/>
  <c r="AH115" i="1"/>
  <c r="AH46" i="1"/>
  <c r="AH121" i="1"/>
  <c r="AH69" i="1"/>
  <c r="AH18" i="1"/>
  <c r="AH34" i="1"/>
  <c r="AH71" i="1"/>
  <c r="AH96" i="1"/>
  <c r="AH19" i="1"/>
  <c r="AH41" i="1"/>
  <c r="AH28" i="1"/>
  <c r="AH73" i="1"/>
  <c r="Q5" i="2"/>
  <c r="AG173" i="1" l="1"/>
  <c r="AG174" i="1" s="1"/>
  <c r="AG15" i="1" s="1"/>
  <c r="P7" i="2" s="1"/>
  <c r="AI153" i="1"/>
  <c r="AI155" i="1"/>
  <c r="AI156" i="1"/>
  <c r="AI157" i="1"/>
  <c r="AI161" i="1"/>
  <c r="AI164" i="1"/>
  <c r="AI166" i="1"/>
  <c r="AI168" i="1"/>
  <c r="AI170" i="1"/>
  <c r="AI154" i="1"/>
  <c r="AI160" i="1"/>
  <c r="AI159" i="1"/>
  <c r="AI165" i="1"/>
  <c r="AI169" i="1"/>
  <c r="AI158" i="1"/>
  <c r="AI163" i="1"/>
  <c r="AI167" i="1"/>
  <c r="AI162" i="1"/>
  <c r="AI172" i="1"/>
  <c r="AI152" i="1"/>
  <c r="AH171" i="1"/>
  <c r="R5" i="2"/>
  <c r="AI13" i="1"/>
  <c r="AI135" i="1"/>
  <c r="AI142" i="1"/>
  <c r="AI131" i="1"/>
  <c r="AI151" i="1"/>
  <c r="AI147" i="1"/>
  <c r="AI149" i="1"/>
  <c r="AI150" i="1"/>
  <c r="AI139" i="1"/>
  <c r="AI133" i="1"/>
  <c r="AI136" i="1"/>
  <c r="AI129" i="1"/>
  <c r="AI134" i="1"/>
  <c r="AI143" i="1"/>
  <c r="AI130" i="1"/>
  <c r="AI145" i="1"/>
  <c r="AI148" i="1"/>
  <c r="AI144" i="1"/>
  <c r="AI127" i="1"/>
  <c r="AI128" i="1"/>
  <c r="AI132" i="1"/>
  <c r="AI138" i="1"/>
  <c r="AI141" i="1"/>
  <c r="AI140" i="1"/>
  <c r="AI137" i="1"/>
  <c r="AI146" i="1"/>
  <c r="AI17" i="1"/>
  <c r="AI28" i="1"/>
  <c r="AI60" i="1"/>
  <c r="AI73" i="1"/>
  <c r="AI89" i="1"/>
  <c r="AI96" i="1"/>
  <c r="AI112" i="1"/>
  <c r="AI46" i="1"/>
  <c r="AI34" i="1"/>
  <c r="AI83" i="1"/>
  <c r="AI106" i="1"/>
  <c r="AI19" i="1"/>
  <c r="AI38" i="1"/>
  <c r="AI53" i="1"/>
  <c r="AI111" i="1"/>
  <c r="AI25" i="1"/>
  <c r="AI48" i="1"/>
  <c r="AI70" i="1"/>
  <c r="AI86" i="1"/>
  <c r="AI93" i="1"/>
  <c r="AI109" i="1"/>
  <c r="AI125" i="1"/>
  <c r="AI36" i="1"/>
  <c r="AI87" i="1"/>
  <c r="AI110" i="1"/>
  <c r="AI35" i="1"/>
  <c r="AI80" i="1"/>
  <c r="AI103" i="1"/>
  <c r="AJ12" i="1"/>
  <c r="AI55" i="1"/>
  <c r="AI66" i="1"/>
  <c r="AI104" i="1"/>
  <c r="AI22" i="1"/>
  <c r="AI90" i="1"/>
  <c r="AI31" i="1"/>
  <c r="AI99" i="1"/>
  <c r="AI33" i="1"/>
  <c r="AI78" i="1"/>
  <c r="AI101" i="1"/>
  <c r="AI26" i="1"/>
  <c r="AI94" i="1"/>
  <c r="AI126" i="1"/>
  <c r="AI63" i="1"/>
  <c r="AI24" i="1"/>
  <c r="AI85" i="1"/>
  <c r="AI108" i="1"/>
  <c r="AI30" i="1"/>
  <c r="AI98" i="1"/>
  <c r="AI41" i="1"/>
  <c r="AI107" i="1"/>
  <c r="AI59" i="1"/>
  <c r="AI67" i="1"/>
  <c r="AI121" i="1"/>
  <c r="AI102" i="1"/>
  <c r="AI72" i="1"/>
  <c r="AI42" i="1"/>
  <c r="AI32" i="1"/>
  <c r="AI40" i="1"/>
  <c r="AI77" i="1"/>
  <c r="AI57" i="1"/>
  <c r="AI100" i="1"/>
  <c r="AI116" i="1"/>
  <c r="AI18" i="1"/>
  <c r="AI52" i="1"/>
  <c r="AI49" i="1"/>
  <c r="AI114" i="1"/>
  <c r="AI23" i="1"/>
  <c r="AI68" i="1"/>
  <c r="AI91" i="1"/>
  <c r="AI119" i="1"/>
  <c r="AI29" i="1"/>
  <c r="AI65" i="1"/>
  <c r="AI74" i="1"/>
  <c r="AI45" i="1"/>
  <c r="AI97" i="1"/>
  <c r="AI113" i="1"/>
  <c r="AI50" i="1"/>
  <c r="AI64" i="1"/>
  <c r="AI62" i="1"/>
  <c r="AI118" i="1"/>
  <c r="AI56" i="1"/>
  <c r="AI88" i="1"/>
  <c r="AI115" i="1"/>
  <c r="AI20" i="1"/>
  <c r="AI81" i="1"/>
  <c r="AI120" i="1"/>
  <c r="AI47" i="1"/>
  <c r="AI122" i="1"/>
  <c r="AI76" i="1"/>
  <c r="AI58" i="1"/>
  <c r="AI43" i="1"/>
  <c r="AI61" i="1"/>
  <c r="AI117" i="1"/>
  <c r="AI71" i="1"/>
  <c r="AI51" i="1"/>
  <c r="AI123" i="1"/>
  <c r="AI44" i="1"/>
  <c r="AI69" i="1"/>
  <c r="AI92" i="1"/>
  <c r="AI124" i="1"/>
  <c r="AI75" i="1"/>
  <c r="AI54" i="1"/>
  <c r="AI84" i="1"/>
  <c r="AI21" i="1"/>
  <c r="AI37" i="1"/>
  <c r="AI82" i="1"/>
  <c r="AI105" i="1"/>
  <c r="AI39" i="1"/>
  <c r="AI79" i="1"/>
  <c r="AI27" i="1"/>
  <c r="AI95" i="1"/>
  <c r="AH173" i="1" l="1"/>
  <c r="AH174" i="1" s="1"/>
  <c r="AH15" i="1" s="1"/>
  <c r="Q7" i="2" s="1"/>
  <c r="AJ152" i="1"/>
  <c r="AJ153" i="1"/>
  <c r="AJ155" i="1"/>
  <c r="AJ157" i="1"/>
  <c r="AJ159" i="1"/>
  <c r="AJ161" i="1"/>
  <c r="AJ163" i="1"/>
  <c r="AJ154" i="1"/>
  <c r="AJ156" i="1"/>
  <c r="AJ158" i="1"/>
  <c r="AJ160" i="1"/>
  <c r="AJ162" i="1"/>
  <c r="AJ164" i="1"/>
  <c r="AJ166" i="1"/>
  <c r="AJ168" i="1"/>
  <c r="AJ170" i="1"/>
  <c r="AJ172" i="1"/>
  <c r="AJ165" i="1"/>
  <c r="AJ169" i="1"/>
  <c r="AJ167" i="1"/>
  <c r="AI171" i="1"/>
  <c r="S5" i="2"/>
  <c r="AJ13" i="1"/>
  <c r="AJ134" i="1"/>
  <c r="AJ135" i="1"/>
  <c r="AJ128" i="1"/>
  <c r="AJ151" i="1"/>
  <c r="AJ148" i="1"/>
  <c r="AJ147" i="1"/>
  <c r="AJ142" i="1"/>
  <c r="AJ131" i="1"/>
  <c r="AJ149" i="1"/>
  <c r="AJ139" i="1"/>
  <c r="AJ144" i="1"/>
  <c r="AJ132" i="1"/>
  <c r="AJ145" i="1"/>
  <c r="AJ141" i="1"/>
  <c r="AJ133" i="1"/>
  <c r="AJ150" i="1"/>
  <c r="AJ129" i="1"/>
  <c r="AJ136" i="1"/>
  <c r="AJ138" i="1"/>
  <c r="AJ130" i="1"/>
  <c r="AJ143" i="1"/>
  <c r="AJ137" i="1"/>
  <c r="AJ127" i="1"/>
  <c r="AJ140" i="1"/>
  <c r="AJ146" i="1"/>
  <c r="AJ17" i="1"/>
  <c r="AJ25" i="1"/>
  <c r="AJ49" i="1"/>
  <c r="AJ58" i="1"/>
  <c r="AJ99" i="1"/>
  <c r="AJ115" i="1"/>
  <c r="AJ71" i="1"/>
  <c r="AJ82" i="1"/>
  <c r="AJ29" i="1"/>
  <c r="AJ47" i="1"/>
  <c r="AJ113" i="1"/>
  <c r="AJ78" i="1"/>
  <c r="AJ54" i="1"/>
  <c r="AJ114" i="1"/>
  <c r="AJ88" i="1"/>
  <c r="AJ35" i="1"/>
  <c r="AJ66" i="1"/>
  <c r="AJ67" i="1"/>
  <c r="AJ104" i="1"/>
  <c r="AJ120" i="1"/>
  <c r="AJ81" i="1"/>
  <c r="AJ18" i="1"/>
  <c r="AJ68" i="1"/>
  <c r="AJ125" i="1"/>
  <c r="AJ37" i="1"/>
  <c r="AJ28" i="1"/>
  <c r="AJ94" i="1"/>
  <c r="AJ126" i="1"/>
  <c r="AJ22" i="1"/>
  <c r="AJ59" i="1"/>
  <c r="AJ69" i="1"/>
  <c r="AJ32" i="1"/>
  <c r="AJ112" i="1"/>
  <c r="AJ76" i="1"/>
  <c r="AJ109" i="1"/>
  <c r="AJ65" i="1"/>
  <c r="AJ85" i="1"/>
  <c r="AJ30" i="1"/>
  <c r="AJ27" i="1"/>
  <c r="AJ100" i="1"/>
  <c r="AJ84" i="1"/>
  <c r="AJ117" i="1"/>
  <c r="AJ31" i="1"/>
  <c r="AJ118" i="1"/>
  <c r="AJ33" i="1"/>
  <c r="AJ62" i="1"/>
  <c r="AJ64" i="1"/>
  <c r="AJ103" i="1"/>
  <c r="AJ119" i="1"/>
  <c r="AJ79" i="1"/>
  <c r="AJ36" i="1"/>
  <c r="AJ26" i="1"/>
  <c r="AJ93" i="1"/>
  <c r="AJ121" i="1"/>
  <c r="AJ20" i="1"/>
  <c r="AJ90" i="1"/>
  <c r="AJ122" i="1"/>
  <c r="AJ39" i="1"/>
  <c r="AJ24" i="1"/>
  <c r="AJ56" i="1"/>
  <c r="AJ92" i="1"/>
  <c r="AJ108" i="1"/>
  <c r="AJ124" i="1"/>
  <c r="AJ89" i="1"/>
  <c r="AJ34" i="1"/>
  <c r="AJ97" i="1"/>
  <c r="AJ75" i="1"/>
  <c r="AJ41" i="1"/>
  <c r="AJ61" i="1"/>
  <c r="AJ102" i="1"/>
  <c r="AJ77" i="1"/>
  <c r="AJ38" i="1"/>
  <c r="AJ52" i="1"/>
  <c r="AJ91" i="1"/>
  <c r="AJ107" i="1"/>
  <c r="AJ123" i="1"/>
  <c r="AJ87" i="1"/>
  <c r="AJ40" i="1"/>
  <c r="AJ57" i="1"/>
  <c r="AJ101" i="1"/>
  <c r="AJ45" i="1"/>
  <c r="AJ98" i="1"/>
  <c r="AJ19" i="1"/>
  <c r="AJ46" i="1"/>
  <c r="AJ96" i="1"/>
  <c r="AJ55" i="1"/>
  <c r="AJ44" i="1"/>
  <c r="AJ70" i="1"/>
  <c r="AJ23" i="1"/>
  <c r="AJ110" i="1"/>
  <c r="AK12" i="1"/>
  <c r="AJ42" i="1"/>
  <c r="AJ95" i="1"/>
  <c r="AJ111" i="1"/>
  <c r="AJ51" i="1"/>
  <c r="AJ74" i="1"/>
  <c r="AJ21" i="1"/>
  <c r="AJ60" i="1"/>
  <c r="AJ105" i="1"/>
  <c r="AJ83" i="1"/>
  <c r="AJ48" i="1"/>
  <c r="AJ106" i="1"/>
  <c r="AJ72" i="1"/>
  <c r="AJ53" i="1"/>
  <c r="AJ43" i="1"/>
  <c r="AJ116" i="1"/>
  <c r="AJ73" i="1"/>
  <c r="AJ50" i="1"/>
  <c r="AJ86" i="1"/>
  <c r="AJ63" i="1"/>
  <c r="AJ80" i="1"/>
  <c r="AI173" i="1" l="1"/>
  <c r="AI174" i="1" s="1"/>
  <c r="AI15" i="1" s="1"/>
  <c r="R7" i="2" s="1"/>
  <c r="AK154" i="1"/>
  <c r="AK156" i="1"/>
  <c r="AK158" i="1"/>
  <c r="AK162" i="1"/>
  <c r="AK165" i="1"/>
  <c r="AK167" i="1"/>
  <c r="AK169" i="1"/>
  <c r="AK155" i="1"/>
  <c r="AK157" i="1"/>
  <c r="AK161" i="1"/>
  <c r="AK160" i="1"/>
  <c r="AK166" i="1"/>
  <c r="AK170" i="1"/>
  <c r="AK172" i="1"/>
  <c r="AK159" i="1"/>
  <c r="AK153" i="1"/>
  <c r="AK164" i="1"/>
  <c r="AK168" i="1"/>
  <c r="AK163" i="1"/>
  <c r="AK152" i="1"/>
  <c r="AJ171" i="1"/>
  <c r="T5" i="2"/>
  <c r="AK13" i="1"/>
  <c r="AK151" i="1"/>
  <c r="AK141" i="1"/>
  <c r="AK129" i="1"/>
  <c r="AK136" i="1"/>
  <c r="AK135" i="1"/>
  <c r="AK147" i="1"/>
  <c r="AK138" i="1"/>
  <c r="AK149" i="1"/>
  <c r="AK148" i="1"/>
  <c r="AK140" i="1"/>
  <c r="AK142" i="1"/>
  <c r="AK144" i="1"/>
  <c r="AK133" i="1"/>
  <c r="AK127" i="1"/>
  <c r="AK128" i="1"/>
  <c r="AK146" i="1"/>
  <c r="AK143" i="1"/>
  <c r="AK145" i="1"/>
  <c r="AK130" i="1"/>
  <c r="AK131" i="1"/>
  <c r="AK132" i="1"/>
  <c r="AK137" i="1"/>
  <c r="AK150" i="1"/>
  <c r="AK139" i="1"/>
  <c r="AK134" i="1"/>
  <c r="AK17" i="1"/>
  <c r="AK45" i="1"/>
  <c r="AK61" i="1"/>
  <c r="AK35" i="1"/>
  <c r="AK75" i="1"/>
  <c r="AK92" i="1"/>
  <c r="AK94" i="1"/>
  <c r="AK123" i="1"/>
  <c r="AK59" i="1"/>
  <c r="AK73" i="1"/>
  <c r="AK97" i="1"/>
  <c r="AK40" i="1"/>
  <c r="AK68" i="1"/>
  <c r="AK86" i="1"/>
  <c r="AK116" i="1"/>
  <c r="AK46" i="1"/>
  <c r="AK62" i="1"/>
  <c r="AK18" i="1"/>
  <c r="AK76" i="1"/>
  <c r="AK95" i="1"/>
  <c r="AK96" i="1"/>
  <c r="AK124" i="1"/>
  <c r="AK63" i="1"/>
  <c r="AK77" i="1"/>
  <c r="AK90" i="1"/>
  <c r="AK52" i="1"/>
  <c r="AK30" i="1"/>
  <c r="AK109" i="1"/>
  <c r="AK53" i="1"/>
  <c r="AK54" i="1"/>
  <c r="AK84" i="1"/>
  <c r="AK47" i="1"/>
  <c r="AK101" i="1"/>
  <c r="AK25" i="1"/>
  <c r="AK107" i="1"/>
  <c r="AK57" i="1"/>
  <c r="AK88" i="1"/>
  <c r="AK55" i="1"/>
  <c r="AK105" i="1"/>
  <c r="AK33" i="1"/>
  <c r="AK122" i="1"/>
  <c r="AK49" i="1"/>
  <c r="AK65" i="1"/>
  <c r="AK24" i="1"/>
  <c r="AK79" i="1"/>
  <c r="AK103" i="1"/>
  <c r="AK99" i="1"/>
  <c r="AL12" i="1"/>
  <c r="AK67" i="1"/>
  <c r="AK81" i="1"/>
  <c r="AK114" i="1"/>
  <c r="AK48" i="1"/>
  <c r="AK22" i="1"/>
  <c r="AK91" i="1"/>
  <c r="AK126" i="1"/>
  <c r="AK50" i="1"/>
  <c r="AK66" i="1"/>
  <c r="AK26" i="1"/>
  <c r="AK80" i="1"/>
  <c r="AK104" i="1"/>
  <c r="AK100" i="1"/>
  <c r="AK39" i="1"/>
  <c r="AK23" i="1"/>
  <c r="AK85" i="1"/>
  <c r="AK106" i="1"/>
  <c r="AK64" i="1"/>
  <c r="AK74" i="1"/>
  <c r="AK93" i="1"/>
  <c r="AK37" i="1"/>
  <c r="AK19" i="1"/>
  <c r="AK32" i="1"/>
  <c r="AK83" i="1"/>
  <c r="AK111" i="1"/>
  <c r="AK108" i="1"/>
  <c r="AK43" i="1"/>
  <c r="AK31" i="1"/>
  <c r="AK89" i="1"/>
  <c r="AK125" i="1"/>
  <c r="AK56" i="1"/>
  <c r="AK70" i="1"/>
  <c r="AK115" i="1"/>
  <c r="AK38" i="1"/>
  <c r="AK21" i="1"/>
  <c r="AK34" i="1"/>
  <c r="AK112" i="1"/>
  <c r="AK110" i="1"/>
  <c r="AK20" i="1"/>
  <c r="AK121" i="1"/>
  <c r="AK82" i="1"/>
  <c r="AK41" i="1"/>
  <c r="AK27" i="1"/>
  <c r="AK71" i="1"/>
  <c r="AK87" i="1"/>
  <c r="AK118" i="1"/>
  <c r="AK117" i="1"/>
  <c r="AK51" i="1"/>
  <c r="AK28" i="1"/>
  <c r="AK113" i="1"/>
  <c r="AK36" i="1"/>
  <c r="AK60" i="1"/>
  <c r="AK78" i="1"/>
  <c r="AK98" i="1"/>
  <c r="AK42" i="1"/>
  <c r="AK58" i="1"/>
  <c r="AK29" i="1"/>
  <c r="AK72" i="1"/>
  <c r="AK119" i="1"/>
  <c r="AK120" i="1"/>
  <c r="AK69" i="1"/>
  <c r="AK44" i="1"/>
  <c r="AK102" i="1"/>
  <c r="AJ173" i="1" l="1"/>
  <c r="AJ174" i="1" s="1"/>
  <c r="AJ15" i="1" s="1"/>
  <c r="S7" i="2" s="1"/>
  <c r="AK171" i="1"/>
  <c r="AL154" i="1"/>
  <c r="AL156" i="1"/>
  <c r="AL158" i="1"/>
  <c r="AL160" i="1"/>
  <c r="AL162" i="1"/>
  <c r="AL153" i="1"/>
  <c r="AL155" i="1"/>
  <c r="AL157" i="1"/>
  <c r="AL159" i="1"/>
  <c r="AL161" i="1"/>
  <c r="AL163" i="1"/>
  <c r="AL165" i="1"/>
  <c r="AL167" i="1"/>
  <c r="AL169" i="1"/>
  <c r="AL166" i="1"/>
  <c r="AL170" i="1"/>
  <c r="AL172" i="1"/>
  <c r="AL164" i="1"/>
  <c r="AL168" i="1"/>
  <c r="AL152" i="1"/>
  <c r="U5" i="2"/>
  <c r="AL13" i="1"/>
  <c r="AL141" i="1"/>
  <c r="AL151" i="1"/>
  <c r="AL144" i="1"/>
  <c r="AL137" i="1"/>
  <c r="AL133" i="1"/>
  <c r="AL148" i="1"/>
  <c r="AL131" i="1"/>
  <c r="AL129" i="1"/>
  <c r="AL128" i="1"/>
  <c r="AL139" i="1"/>
  <c r="AL150" i="1"/>
  <c r="AL132" i="1"/>
  <c r="AL145" i="1"/>
  <c r="AL138" i="1"/>
  <c r="AL135" i="1"/>
  <c r="AL149" i="1"/>
  <c r="AL146" i="1"/>
  <c r="AL136" i="1"/>
  <c r="AL143" i="1"/>
  <c r="AL140" i="1"/>
  <c r="AL134" i="1"/>
  <c r="AL130" i="1"/>
  <c r="AL147" i="1"/>
  <c r="AL142" i="1"/>
  <c r="AL127" i="1"/>
  <c r="AL17" i="1"/>
  <c r="AL28" i="1"/>
  <c r="AL45" i="1"/>
  <c r="AL61" i="1"/>
  <c r="AL82" i="1"/>
  <c r="AL92" i="1"/>
  <c r="AL108" i="1"/>
  <c r="AL65" i="1"/>
  <c r="AL47" i="1"/>
  <c r="AL84" i="1"/>
  <c r="AL110" i="1"/>
  <c r="AL52" i="1"/>
  <c r="AL89" i="1"/>
  <c r="AL115" i="1"/>
  <c r="AL25" i="1"/>
  <c r="AL42" i="1"/>
  <c r="AL58" i="1"/>
  <c r="AL79" i="1"/>
  <c r="AL64" i="1"/>
  <c r="AL105" i="1"/>
  <c r="AL121" i="1"/>
  <c r="AL34" i="1"/>
  <c r="AL72" i="1"/>
  <c r="AL98" i="1"/>
  <c r="AL123" i="1"/>
  <c r="AL31" i="1"/>
  <c r="AL69" i="1"/>
  <c r="AL95" i="1"/>
  <c r="AM12" i="1"/>
  <c r="AL74" i="1"/>
  <c r="AL100" i="1"/>
  <c r="AL30" i="1"/>
  <c r="AL94" i="1"/>
  <c r="AL73" i="1"/>
  <c r="AL126" i="1"/>
  <c r="AL50" i="1"/>
  <c r="AL87" i="1"/>
  <c r="AL113" i="1"/>
  <c r="AL51" i="1"/>
  <c r="AL114" i="1"/>
  <c r="AL48" i="1"/>
  <c r="AL111" i="1"/>
  <c r="AL41" i="1"/>
  <c r="AL78" i="1"/>
  <c r="AL104" i="1"/>
  <c r="AL38" i="1"/>
  <c r="AL102" i="1"/>
  <c r="AL81" i="1"/>
  <c r="AL21" i="1"/>
  <c r="AL54" i="1"/>
  <c r="AL66" i="1"/>
  <c r="AL117" i="1"/>
  <c r="AL59" i="1"/>
  <c r="AL124" i="1"/>
  <c r="AL27" i="1"/>
  <c r="AL39" i="1"/>
  <c r="AL32" i="1"/>
  <c r="AL49" i="1"/>
  <c r="AL70" i="1"/>
  <c r="AL86" i="1"/>
  <c r="AL96" i="1"/>
  <c r="AL112" i="1"/>
  <c r="AL22" i="1"/>
  <c r="AL55" i="1"/>
  <c r="AL37" i="1"/>
  <c r="AL118" i="1"/>
  <c r="AL60" i="1"/>
  <c r="AL91" i="1"/>
  <c r="AL125" i="1"/>
  <c r="AL29" i="1"/>
  <c r="AL46" i="1"/>
  <c r="AL63" i="1"/>
  <c r="AL83" i="1"/>
  <c r="AL93" i="1"/>
  <c r="AL109" i="1"/>
  <c r="AL122" i="1"/>
  <c r="AL43" i="1"/>
  <c r="AL80" i="1"/>
  <c r="AL106" i="1"/>
  <c r="AL19" i="1"/>
  <c r="AL40" i="1"/>
  <c r="AL77" i="1"/>
  <c r="AL103" i="1"/>
  <c r="AL20" i="1"/>
  <c r="AL53" i="1"/>
  <c r="AL62" i="1"/>
  <c r="AL116" i="1"/>
  <c r="AL67" i="1"/>
  <c r="AL35" i="1"/>
  <c r="AL99" i="1"/>
  <c r="AL33" i="1"/>
  <c r="AL71" i="1"/>
  <c r="AL97" i="1"/>
  <c r="AL18" i="1"/>
  <c r="AL88" i="1"/>
  <c r="AL23" i="1"/>
  <c r="AL85" i="1"/>
  <c r="AL24" i="1"/>
  <c r="AL57" i="1"/>
  <c r="AL68" i="1"/>
  <c r="AL120" i="1"/>
  <c r="AL76" i="1"/>
  <c r="AL44" i="1"/>
  <c r="AL107" i="1"/>
  <c r="AL36" i="1"/>
  <c r="AL75" i="1"/>
  <c r="AL101" i="1"/>
  <c r="AL26" i="1"/>
  <c r="AL90" i="1"/>
  <c r="AL56" i="1"/>
  <c r="AL119" i="1"/>
  <c r="AK173" i="1" l="1"/>
  <c r="AK174" i="1" s="1"/>
  <c r="AK15" i="1" s="1"/>
  <c r="T7" i="2" s="1"/>
  <c r="AM153" i="1"/>
  <c r="AM155" i="1"/>
  <c r="AM159" i="1"/>
  <c r="AM163" i="1"/>
  <c r="AM164" i="1"/>
  <c r="AM166" i="1"/>
  <c r="AM168" i="1"/>
  <c r="AM170" i="1"/>
  <c r="AM156" i="1"/>
  <c r="AM158" i="1"/>
  <c r="AM162" i="1"/>
  <c r="AM161" i="1"/>
  <c r="AM167" i="1"/>
  <c r="AM172" i="1"/>
  <c r="AM160" i="1"/>
  <c r="AM154" i="1"/>
  <c r="AM157" i="1"/>
  <c r="AM165" i="1"/>
  <c r="AM169" i="1"/>
  <c r="AM152" i="1"/>
  <c r="AL171" i="1"/>
  <c r="V5" i="2"/>
  <c r="AM13" i="1"/>
  <c r="AM146" i="1"/>
  <c r="AM129" i="1"/>
  <c r="AM148" i="1"/>
  <c r="AM135" i="1"/>
  <c r="AM151" i="1"/>
  <c r="AM149" i="1"/>
  <c r="AM130" i="1"/>
  <c r="AM145" i="1"/>
  <c r="AM142" i="1"/>
  <c r="AM144" i="1"/>
  <c r="AM134" i="1"/>
  <c r="AM131" i="1"/>
  <c r="AM140" i="1"/>
  <c r="AM150" i="1"/>
  <c r="AM139" i="1"/>
  <c r="AM132" i="1"/>
  <c r="AM127" i="1"/>
  <c r="AM138" i="1"/>
  <c r="AM147" i="1"/>
  <c r="AM133" i="1"/>
  <c r="AM136" i="1"/>
  <c r="AM128" i="1"/>
  <c r="AM143" i="1"/>
  <c r="AM141" i="1"/>
  <c r="AM137" i="1"/>
  <c r="AM17" i="1"/>
  <c r="AM24" i="1"/>
  <c r="AM42" i="1"/>
  <c r="AM70" i="1"/>
  <c r="AM86" i="1"/>
  <c r="AM101" i="1"/>
  <c r="AM117" i="1"/>
  <c r="AM60" i="1"/>
  <c r="AM34" i="1"/>
  <c r="AM84" i="1"/>
  <c r="AM111" i="1"/>
  <c r="AM19" i="1"/>
  <c r="AM54" i="1"/>
  <c r="AM85" i="1"/>
  <c r="AM116" i="1"/>
  <c r="AM25" i="1"/>
  <c r="AM46" i="1"/>
  <c r="AM71" i="1"/>
  <c r="AM87" i="1"/>
  <c r="AM102" i="1"/>
  <c r="AM118" i="1"/>
  <c r="AM62" i="1"/>
  <c r="AM38" i="1"/>
  <c r="AM80" i="1"/>
  <c r="AM115" i="1"/>
  <c r="AM31" i="1"/>
  <c r="AM81" i="1"/>
  <c r="AM112" i="1"/>
  <c r="AM59" i="1"/>
  <c r="AM32" i="1"/>
  <c r="AM45" i="1"/>
  <c r="AM78" i="1"/>
  <c r="AM93" i="1"/>
  <c r="AM109" i="1"/>
  <c r="AM125" i="1"/>
  <c r="AM22" i="1"/>
  <c r="AM67" i="1"/>
  <c r="AM95" i="1"/>
  <c r="AM27" i="1"/>
  <c r="AM69" i="1"/>
  <c r="AM43" i="1"/>
  <c r="AM49" i="1"/>
  <c r="AM94" i="1"/>
  <c r="AM126" i="1"/>
  <c r="AM18" i="1"/>
  <c r="AM99" i="1"/>
  <c r="AM41" i="1"/>
  <c r="AM39" i="1"/>
  <c r="AN12" i="1"/>
  <c r="AM97" i="1"/>
  <c r="AM44" i="1"/>
  <c r="AM76" i="1"/>
  <c r="AM66" i="1"/>
  <c r="AM77" i="1"/>
  <c r="AM21" i="1"/>
  <c r="AM63" i="1"/>
  <c r="AM98" i="1"/>
  <c r="AM48" i="1"/>
  <c r="AM72" i="1"/>
  <c r="AM107" i="1"/>
  <c r="AM73" i="1"/>
  <c r="AM56" i="1"/>
  <c r="AM28" i="1"/>
  <c r="AM58" i="1"/>
  <c r="AM74" i="1"/>
  <c r="AM65" i="1"/>
  <c r="AM105" i="1"/>
  <c r="AM121" i="1"/>
  <c r="AM47" i="1"/>
  <c r="AM68" i="1"/>
  <c r="AM91" i="1"/>
  <c r="AM119" i="1"/>
  <c r="AM23" i="1"/>
  <c r="AM57" i="1"/>
  <c r="AM96" i="1"/>
  <c r="AM124" i="1"/>
  <c r="AM29" i="1"/>
  <c r="AM64" i="1"/>
  <c r="AM75" i="1"/>
  <c r="AM90" i="1"/>
  <c r="AM106" i="1"/>
  <c r="AM122" i="1"/>
  <c r="AM51" i="1"/>
  <c r="AM50" i="1"/>
  <c r="AM88" i="1"/>
  <c r="AM123" i="1"/>
  <c r="AM40" i="1"/>
  <c r="AM89" i="1"/>
  <c r="AM120" i="1"/>
  <c r="AM37" i="1"/>
  <c r="AM100" i="1"/>
  <c r="AM33" i="1"/>
  <c r="AM79" i="1"/>
  <c r="AM110" i="1"/>
  <c r="AM53" i="1"/>
  <c r="AM52" i="1"/>
  <c r="AM92" i="1"/>
  <c r="AM20" i="1"/>
  <c r="AM61" i="1"/>
  <c r="AM82" i="1"/>
  <c r="AM113" i="1"/>
  <c r="AM26" i="1"/>
  <c r="AM103" i="1"/>
  <c r="AM35" i="1"/>
  <c r="AM108" i="1"/>
  <c r="AM36" i="1"/>
  <c r="AM83" i="1"/>
  <c r="AM114" i="1"/>
  <c r="AM30" i="1"/>
  <c r="AM55" i="1"/>
  <c r="AM104" i="1"/>
  <c r="AL173" i="1" l="1"/>
  <c r="AL174" i="1" s="1"/>
  <c r="AL15" i="1" s="1"/>
  <c r="U7" i="2" s="1"/>
  <c r="AM171" i="1"/>
  <c r="AN153" i="1"/>
  <c r="AN155" i="1"/>
  <c r="AN157" i="1"/>
  <c r="AN159" i="1"/>
  <c r="AN161" i="1"/>
  <c r="AN163" i="1"/>
  <c r="AN154" i="1"/>
  <c r="AN156" i="1"/>
  <c r="AN158" i="1"/>
  <c r="AN160" i="1"/>
  <c r="AN162" i="1"/>
  <c r="AN152" i="1"/>
  <c r="AN164" i="1"/>
  <c r="AN166" i="1"/>
  <c r="AN168" i="1"/>
  <c r="AN170" i="1"/>
  <c r="AN172" i="1"/>
  <c r="AN169" i="1"/>
  <c r="AN167" i="1"/>
  <c r="AN165" i="1"/>
  <c r="W5" i="2"/>
  <c r="AN13" i="1"/>
  <c r="AN140" i="1"/>
  <c r="AN133" i="1"/>
  <c r="AN129" i="1"/>
  <c r="AN150" i="1"/>
  <c r="AN137" i="1"/>
  <c r="AN146" i="1"/>
  <c r="AN144" i="1"/>
  <c r="AN149" i="1"/>
  <c r="AN138" i="1"/>
  <c r="AN141" i="1"/>
  <c r="AN136" i="1"/>
  <c r="AN147" i="1"/>
  <c r="AN145" i="1"/>
  <c r="AN151" i="1"/>
  <c r="AN148" i="1"/>
  <c r="AN130" i="1"/>
  <c r="AN134" i="1"/>
  <c r="AN127" i="1"/>
  <c r="AN143" i="1"/>
  <c r="AN139" i="1"/>
  <c r="AN132" i="1"/>
  <c r="AN142" i="1"/>
  <c r="AN131" i="1"/>
  <c r="AN128" i="1"/>
  <c r="AN135" i="1"/>
  <c r="AN17" i="1"/>
  <c r="AN20" i="1"/>
  <c r="AN36" i="1"/>
  <c r="AN58" i="1"/>
  <c r="AN72" i="1"/>
  <c r="AN88" i="1"/>
  <c r="AN104" i="1"/>
  <c r="AN120" i="1"/>
  <c r="AN22" i="1"/>
  <c r="AN50" i="1"/>
  <c r="AN86" i="1"/>
  <c r="AN118" i="1"/>
  <c r="AN39" i="1"/>
  <c r="AN75" i="1"/>
  <c r="AN103" i="1"/>
  <c r="AN21" i="1"/>
  <c r="AN37" i="1"/>
  <c r="AN64" i="1"/>
  <c r="AN73" i="1"/>
  <c r="AN89" i="1"/>
  <c r="AN105" i="1"/>
  <c r="AN121" i="1"/>
  <c r="AN38" i="1"/>
  <c r="AN74" i="1"/>
  <c r="AN106" i="1"/>
  <c r="AN19" i="1"/>
  <c r="AN54" i="1"/>
  <c r="AN87" i="1"/>
  <c r="AN123" i="1"/>
  <c r="AN28" i="1"/>
  <c r="AN45" i="1"/>
  <c r="AN80" i="1"/>
  <c r="AN112" i="1"/>
  <c r="AN34" i="1"/>
  <c r="AN102" i="1"/>
  <c r="AN44" i="1"/>
  <c r="AN119" i="1"/>
  <c r="AN55" i="1"/>
  <c r="AN81" i="1"/>
  <c r="AN113" i="1"/>
  <c r="AN68" i="1"/>
  <c r="AN122" i="1"/>
  <c r="AN35" i="1"/>
  <c r="AN61" i="1"/>
  <c r="AN116" i="1"/>
  <c r="AN43" i="1"/>
  <c r="AN110" i="1"/>
  <c r="AN57" i="1"/>
  <c r="AN48" i="1"/>
  <c r="AN46" i="1"/>
  <c r="AN69" i="1"/>
  <c r="AN101" i="1"/>
  <c r="AN53" i="1"/>
  <c r="AN63" i="1"/>
  <c r="AN79" i="1"/>
  <c r="AN24" i="1"/>
  <c r="AN40" i="1"/>
  <c r="AN52" i="1"/>
  <c r="AN76" i="1"/>
  <c r="AN92" i="1"/>
  <c r="AN108" i="1"/>
  <c r="AN124" i="1"/>
  <c r="AN26" i="1"/>
  <c r="AN67" i="1"/>
  <c r="AN94" i="1"/>
  <c r="AN126" i="1"/>
  <c r="AN47" i="1"/>
  <c r="AN83" i="1"/>
  <c r="AN111" i="1"/>
  <c r="AN25" i="1"/>
  <c r="AO12" i="1"/>
  <c r="AN60" i="1"/>
  <c r="AN77" i="1"/>
  <c r="AN93" i="1"/>
  <c r="AN109" i="1"/>
  <c r="AN125" i="1"/>
  <c r="AN59" i="1"/>
  <c r="AN82" i="1"/>
  <c r="AN114" i="1"/>
  <c r="AN27" i="1"/>
  <c r="AN41" i="1"/>
  <c r="AN99" i="1"/>
  <c r="AN66" i="1"/>
  <c r="AN51" i="1"/>
  <c r="AN96" i="1"/>
  <c r="AN56" i="1"/>
  <c r="AN70" i="1"/>
  <c r="AN23" i="1"/>
  <c r="AN91" i="1"/>
  <c r="AN29" i="1"/>
  <c r="AN49" i="1"/>
  <c r="AN97" i="1"/>
  <c r="AN62" i="1"/>
  <c r="AN90" i="1"/>
  <c r="AN71" i="1"/>
  <c r="AN107" i="1"/>
  <c r="AN32" i="1"/>
  <c r="AN42" i="1"/>
  <c r="AN84" i="1"/>
  <c r="AN100" i="1"/>
  <c r="AN18" i="1"/>
  <c r="AN78" i="1"/>
  <c r="AN31" i="1"/>
  <c r="AN95" i="1"/>
  <c r="AN33" i="1"/>
  <c r="AN85" i="1"/>
  <c r="AN117" i="1"/>
  <c r="AN30" i="1"/>
  <c r="AN98" i="1"/>
  <c r="AN65" i="1"/>
  <c r="AN115" i="1"/>
  <c r="AM173" i="1" l="1"/>
  <c r="AM174" i="1" s="1"/>
  <c r="AM15" i="1" s="1"/>
  <c r="V7" i="2" s="1"/>
  <c r="AN171" i="1"/>
  <c r="AO154" i="1"/>
  <c r="AO156" i="1"/>
  <c r="AO160" i="1"/>
  <c r="AO165" i="1"/>
  <c r="AO167" i="1"/>
  <c r="AO169" i="1"/>
  <c r="AO159" i="1"/>
  <c r="AO163" i="1"/>
  <c r="AO162" i="1"/>
  <c r="AO164" i="1"/>
  <c r="AO168" i="1"/>
  <c r="AO161" i="1"/>
  <c r="AO172" i="1"/>
  <c r="AO155" i="1"/>
  <c r="AO158" i="1"/>
  <c r="AO166" i="1"/>
  <c r="AO170" i="1"/>
  <c r="AO153" i="1"/>
  <c r="AO157" i="1"/>
  <c r="AO152" i="1"/>
  <c r="X5" i="2"/>
  <c r="AO13" i="1"/>
  <c r="AO140" i="1"/>
  <c r="AO151" i="1"/>
  <c r="AO137" i="1"/>
  <c r="AO143" i="1"/>
  <c r="AO148" i="1"/>
  <c r="AO139" i="1"/>
  <c r="AO149" i="1"/>
  <c r="AO147" i="1"/>
  <c r="AO141" i="1"/>
  <c r="AO144" i="1"/>
  <c r="AO131" i="1"/>
  <c r="AO138" i="1"/>
  <c r="AO136" i="1"/>
  <c r="AO135" i="1"/>
  <c r="AO142" i="1"/>
  <c r="AO134" i="1"/>
  <c r="AO127" i="1"/>
  <c r="AO130" i="1"/>
  <c r="AO133" i="1"/>
  <c r="AO150" i="1"/>
  <c r="AO128" i="1"/>
  <c r="AO145" i="1"/>
  <c r="AO146" i="1"/>
  <c r="AO129" i="1"/>
  <c r="AO132" i="1"/>
  <c r="AO17" i="1"/>
  <c r="AO23" i="1"/>
  <c r="AO39" i="1"/>
  <c r="AO55" i="1"/>
  <c r="AO75" i="1"/>
  <c r="AO112" i="1"/>
  <c r="AO90" i="1"/>
  <c r="AO117" i="1"/>
  <c r="AO33" i="1"/>
  <c r="AO65" i="1"/>
  <c r="AO77" i="1"/>
  <c r="AO30" i="1"/>
  <c r="AO66" i="1"/>
  <c r="AO80" i="1"/>
  <c r="AO20" i="1"/>
  <c r="AO36" i="1"/>
  <c r="AO52" i="1"/>
  <c r="AO68" i="1"/>
  <c r="AO104" i="1"/>
  <c r="AO84" i="1"/>
  <c r="AO110" i="1"/>
  <c r="AO29" i="1"/>
  <c r="AO61" i="1"/>
  <c r="AO71" i="1"/>
  <c r="AO121" i="1"/>
  <c r="AO34" i="1"/>
  <c r="AO62" i="1"/>
  <c r="AO72" i="1"/>
  <c r="AO126" i="1"/>
  <c r="AO47" i="1"/>
  <c r="AO63" i="1"/>
  <c r="AO73" i="1"/>
  <c r="AP12" i="1"/>
  <c r="AO114" i="1"/>
  <c r="AO102" i="1"/>
  <c r="AO44" i="1"/>
  <c r="AO85" i="1"/>
  <c r="AO97" i="1"/>
  <c r="AO86" i="1"/>
  <c r="AO22" i="1"/>
  <c r="AO46" i="1"/>
  <c r="AO99" i="1"/>
  <c r="AO67" i="1"/>
  <c r="AO109" i="1"/>
  <c r="AO57" i="1"/>
  <c r="AO124" i="1"/>
  <c r="AO118" i="1"/>
  <c r="AO32" i="1"/>
  <c r="AO64" i="1"/>
  <c r="AO76" i="1"/>
  <c r="AO21" i="1"/>
  <c r="AO105" i="1"/>
  <c r="AO26" i="1"/>
  <c r="AO111" i="1"/>
  <c r="AO27" i="1"/>
  <c r="AO43" i="1"/>
  <c r="AO59" i="1"/>
  <c r="AO83" i="1"/>
  <c r="AO119" i="1"/>
  <c r="AO96" i="1"/>
  <c r="AO125" i="1"/>
  <c r="AO41" i="1"/>
  <c r="AO79" i="1"/>
  <c r="AO94" i="1"/>
  <c r="AO42" i="1"/>
  <c r="AO81" i="1"/>
  <c r="AO95" i="1"/>
  <c r="AO24" i="1"/>
  <c r="AO40" i="1"/>
  <c r="AO56" i="1"/>
  <c r="AO78" i="1"/>
  <c r="AO113" i="1"/>
  <c r="AO93" i="1"/>
  <c r="AO120" i="1"/>
  <c r="AO37" i="1"/>
  <c r="AO69" i="1"/>
  <c r="AO87" i="1"/>
  <c r="AO18" i="1"/>
  <c r="AO38" i="1"/>
  <c r="AO74" i="1"/>
  <c r="AO89" i="1"/>
  <c r="AO31" i="1"/>
  <c r="AO91" i="1"/>
  <c r="AO100" i="1"/>
  <c r="AO49" i="1"/>
  <c r="AO101" i="1"/>
  <c r="AO50" i="1"/>
  <c r="AO108" i="1"/>
  <c r="AO28" i="1"/>
  <c r="AO60" i="1"/>
  <c r="AO70" i="1"/>
  <c r="AO122" i="1"/>
  <c r="AO45" i="1"/>
  <c r="AO98" i="1"/>
  <c r="AO88" i="1"/>
  <c r="AO19" i="1"/>
  <c r="AO35" i="1"/>
  <c r="AO51" i="1"/>
  <c r="AO103" i="1"/>
  <c r="AO82" i="1"/>
  <c r="AO25" i="1"/>
  <c r="AO115" i="1"/>
  <c r="AO58" i="1"/>
  <c r="AO123" i="1"/>
  <c r="AO48" i="1"/>
  <c r="AO92" i="1"/>
  <c r="AO106" i="1"/>
  <c r="AO53" i="1"/>
  <c r="AO107" i="1"/>
  <c r="AO54" i="1"/>
  <c r="AO116" i="1"/>
  <c r="AN173" i="1" l="1"/>
  <c r="AN174" i="1" s="1"/>
  <c r="AN15" i="1" s="1"/>
  <c r="W7" i="2" s="1"/>
  <c r="AP154" i="1"/>
  <c r="AP156" i="1"/>
  <c r="AP158" i="1"/>
  <c r="AP160" i="1"/>
  <c r="AP162" i="1"/>
  <c r="AP153" i="1"/>
  <c r="AP155" i="1"/>
  <c r="AP157" i="1"/>
  <c r="AP159" i="1"/>
  <c r="AP161" i="1"/>
  <c r="AP163" i="1"/>
  <c r="AP165" i="1"/>
  <c r="AP167" i="1"/>
  <c r="AP169" i="1"/>
  <c r="AP164" i="1"/>
  <c r="AP168" i="1"/>
  <c r="AP166" i="1"/>
  <c r="AP172" i="1"/>
  <c r="AP170" i="1"/>
  <c r="AP152" i="1"/>
  <c r="AO171" i="1"/>
  <c r="AY16" i="1"/>
  <c r="Y5" i="2"/>
  <c r="AP13" i="1"/>
  <c r="AP147" i="1"/>
  <c r="AP149" i="1"/>
  <c r="AP143" i="1"/>
  <c r="AP134" i="1"/>
  <c r="AP144" i="1"/>
  <c r="AP130" i="1"/>
  <c r="AP138" i="1"/>
  <c r="AP133" i="1"/>
  <c r="AP140" i="1"/>
  <c r="AP137" i="1"/>
  <c r="AP141" i="1"/>
  <c r="AP151" i="1"/>
  <c r="AP148" i="1"/>
  <c r="AP146" i="1"/>
  <c r="AP135" i="1"/>
  <c r="AP142" i="1"/>
  <c r="AP136" i="1"/>
  <c r="AP131" i="1"/>
  <c r="AP128" i="1"/>
  <c r="AP132" i="1"/>
  <c r="AP145" i="1"/>
  <c r="AP150" i="1"/>
  <c r="AP129" i="1"/>
  <c r="AP127" i="1"/>
  <c r="AP139" i="1"/>
  <c r="AP17" i="1"/>
  <c r="AP24" i="1"/>
  <c r="AP42" i="1"/>
  <c r="AP58" i="1"/>
  <c r="AP79" i="1"/>
  <c r="AP124" i="1"/>
  <c r="AP100" i="1"/>
  <c r="AP116" i="1"/>
  <c r="AP30" i="1"/>
  <c r="AP69" i="1"/>
  <c r="AP94" i="1"/>
  <c r="AP27" i="1"/>
  <c r="AP61" i="1"/>
  <c r="AP91" i="1"/>
  <c r="AP21" i="1"/>
  <c r="AP37" i="1"/>
  <c r="AP55" i="1"/>
  <c r="AP76" i="1"/>
  <c r="AP40" i="1"/>
  <c r="AP97" i="1"/>
  <c r="AP113" i="1"/>
  <c r="AP34" i="1"/>
  <c r="AP73" i="1"/>
  <c r="AP90" i="1"/>
  <c r="AP67" i="1"/>
  <c r="AP41" i="1"/>
  <c r="AP78" i="1"/>
  <c r="AP95" i="1"/>
  <c r="AP68" i="1"/>
  <c r="AP54" i="1"/>
  <c r="AP119" i="1"/>
  <c r="AP51" i="1"/>
  <c r="AP88" i="1"/>
  <c r="AP109" i="1"/>
  <c r="AP60" i="1"/>
  <c r="AP114" i="1"/>
  <c r="AP70" i="1"/>
  <c r="AP115" i="1"/>
  <c r="AP28" i="1"/>
  <c r="AP46" i="1"/>
  <c r="AP62" i="1"/>
  <c r="AP83" i="1"/>
  <c r="AP64" i="1"/>
  <c r="AP104" i="1"/>
  <c r="AP120" i="1"/>
  <c r="AP39" i="1"/>
  <c r="AP77" i="1"/>
  <c r="AP102" i="1"/>
  <c r="AP35" i="1"/>
  <c r="AP74" i="1"/>
  <c r="AP99" i="1"/>
  <c r="AP25" i="1"/>
  <c r="AP43" i="1"/>
  <c r="AP59" i="1"/>
  <c r="AP80" i="1"/>
  <c r="AP125" i="1"/>
  <c r="AP101" i="1"/>
  <c r="AP117" i="1"/>
  <c r="AP44" i="1"/>
  <c r="AP81" i="1"/>
  <c r="AP98" i="1"/>
  <c r="AP19" i="1"/>
  <c r="AP49" i="1"/>
  <c r="AP86" i="1"/>
  <c r="AP103" i="1"/>
  <c r="AP32" i="1"/>
  <c r="AP50" i="1"/>
  <c r="AP71" i="1"/>
  <c r="AP87" i="1"/>
  <c r="AP92" i="1"/>
  <c r="AP108" i="1"/>
  <c r="AP18" i="1"/>
  <c r="AP48" i="1"/>
  <c r="AP65" i="1"/>
  <c r="AP110" i="1"/>
  <c r="AP45" i="1"/>
  <c r="AP82" i="1"/>
  <c r="AP107" i="1"/>
  <c r="AP29" i="1"/>
  <c r="AP47" i="1"/>
  <c r="AP66" i="1"/>
  <c r="AP84" i="1"/>
  <c r="AP89" i="1"/>
  <c r="AP105" i="1"/>
  <c r="AP121" i="1"/>
  <c r="AP52" i="1"/>
  <c r="AP85" i="1"/>
  <c r="AP106" i="1"/>
  <c r="AP23" i="1"/>
  <c r="AP57" i="1"/>
  <c r="AP123" i="1"/>
  <c r="AP111" i="1"/>
  <c r="AP20" i="1"/>
  <c r="AQ12" i="1"/>
  <c r="AP75" i="1"/>
  <c r="AP38" i="1"/>
  <c r="AP96" i="1"/>
  <c r="AP112" i="1"/>
  <c r="AP22" i="1"/>
  <c r="AP56" i="1"/>
  <c r="AP126" i="1"/>
  <c r="AP118" i="1"/>
  <c r="AP53" i="1"/>
  <c r="AP36" i="1"/>
  <c r="AP33" i="1"/>
  <c r="AP72" i="1"/>
  <c r="AP93" i="1"/>
  <c r="AP26" i="1"/>
  <c r="AP122" i="1"/>
  <c r="AP31" i="1"/>
  <c r="AP63" i="1"/>
  <c r="AO173" i="1" l="1"/>
  <c r="AO174" i="1" s="1"/>
  <c r="AO15" i="1" s="1"/>
  <c r="X7" i="2" s="1"/>
  <c r="AQ153" i="1"/>
  <c r="AQ155" i="1"/>
  <c r="AQ157" i="1"/>
  <c r="AQ161" i="1"/>
  <c r="AQ164" i="1"/>
  <c r="AQ166" i="1"/>
  <c r="AQ168" i="1"/>
  <c r="AQ170" i="1"/>
  <c r="AQ160" i="1"/>
  <c r="AQ163" i="1"/>
  <c r="AQ165" i="1"/>
  <c r="AQ169" i="1"/>
  <c r="AQ162" i="1"/>
  <c r="AQ156" i="1"/>
  <c r="AQ159" i="1"/>
  <c r="AQ167" i="1"/>
  <c r="AQ154" i="1"/>
  <c r="AQ158" i="1"/>
  <c r="AQ172" i="1"/>
  <c r="AQ152" i="1"/>
  <c r="AP171" i="1"/>
  <c r="Z5" i="2"/>
  <c r="AQ13" i="1"/>
  <c r="AQ148" i="1"/>
  <c r="AQ146" i="1"/>
  <c r="AQ129" i="1"/>
  <c r="AQ142" i="1"/>
  <c r="AQ132" i="1"/>
  <c r="AQ149" i="1"/>
  <c r="AQ138" i="1"/>
  <c r="AQ133" i="1"/>
  <c r="AQ143" i="1"/>
  <c r="AQ136" i="1"/>
  <c r="AQ151" i="1"/>
  <c r="AQ139" i="1"/>
  <c r="AQ137" i="1"/>
  <c r="AQ130" i="1"/>
  <c r="AQ150" i="1"/>
  <c r="AQ135" i="1"/>
  <c r="AQ127" i="1"/>
  <c r="AQ145" i="1"/>
  <c r="AQ144" i="1"/>
  <c r="AQ134" i="1"/>
  <c r="AQ140" i="1"/>
  <c r="AQ147" i="1"/>
  <c r="AQ131" i="1"/>
  <c r="AQ128" i="1"/>
  <c r="AQ141" i="1"/>
  <c r="AQ17" i="1"/>
  <c r="AQ24" i="1"/>
  <c r="AQ48" i="1"/>
  <c r="AQ72" i="1"/>
  <c r="AQ88" i="1"/>
  <c r="AQ102" i="1"/>
  <c r="AQ118" i="1"/>
  <c r="AQ42" i="1"/>
  <c r="AQ56" i="1"/>
  <c r="AQ68" i="1"/>
  <c r="AQ120" i="1"/>
  <c r="AQ23" i="1"/>
  <c r="AQ71" i="1"/>
  <c r="AQ101" i="1"/>
  <c r="AQ40" i="1"/>
  <c r="AQ29" i="1"/>
  <c r="AQ67" i="1"/>
  <c r="AQ77" i="1"/>
  <c r="AQ91" i="1"/>
  <c r="AQ107" i="1"/>
  <c r="AQ123" i="1"/>
  <c r="AQ65" i="1"/>
  <c r="AQ39" i="1"/>
  <c r="AQ86" i="1"/>
  <c r="AQ116" i="1"/>
  <c r="AQ27" i="1"/>
  <c r="AQ75" i="1"/>
  <c r="AQ105" i="1"/>
  <c r="AQ54" i="1"/>
  <c r="AQ32" i="1"/>
  <c r="AQ51" i="1"/>
  <c r="AQ80" i="1"/>
  <c r="AQ110" i="1"/>
  <c r="AQ22" i="1"/>
  <c r="AQ104" i="1"/>
  <c r="AQ44" i="1"/>
  <c r="AQ117" i="1"/>
  <c r="AQ37" i="1"/>
  <c r="AQ85" i="1"/>
  <c r="AQ115" i="1"/>
  <c r="AQ26" i="1"/>
  <c r="AQ100" i="1"/>
  <c r="AQ60" i="1"/>
  <c r="AQ121" i="1"/>
  <c r="AQ20" i="1"/>
  <c r="AR12" i="1"/>
  <c r="AQ84" i="1"/>
  <c r="AQ114" i="1"/>
  <c r="AQ34" i="1"/>
  <c r="AQ112" i="1"/>
  <c r="AQ47" i="1"/>
  <c r="AQ125" i="1"/>
  <c r="AQ73" i="1"/>
  <c r="AQ103" i="1"/>
  <c r="AQ46" i="1"/>
  <c r="AQ78" i="1"/>
  <c r="AQ50" i="1"/>
  <c r="AQ97" i="1"/>
  <c r="AQ49" i="1"/>
  <c r="AQ28" i="1"/>
  <c r="AQ63" i="1"/>
  <c r="AQ76" i="1"/>
  <c r="AQ90" i="1"/>
  <c r="AQ106" i="1"/>
  <c r="AQ122" i="1"/>
  <c r="AQ58" i="1"/>
  <c r="AQ59" i="1"/>
  <c r="AQ96" i="1"/>
  <c r="AQ38" i="1"/>
  <c r="AQ31" i="1"/>
  <c r="AQ79" i="1"/>
  <c r="AQ109" i="1"/>
  <c r="AQ61" i="1"/>
  <c r="AQ33" i="1"/>
  <c r="AQ55" i="1"/>
  <c r="AQ81" i="1"/>
  <c r="AQ95" i="1"/>
  <c r="AQ111" i="1"/>
  <c r="AQ41" i="1"/>
  <c r="AQ18" i="1"/>
  <c r="AQ43" i="1"/>
  <c r="AQ92" i="1"/>
  <c r="AQ124" i="1"/>
  <c r="AQ35" i="1"/>
  <c r="AQ83" i="1"/>
  <c r="AQ113" i="1"/>
  <c r="AQ94" i="1"/>
  <c r="AQ126" i="1"/>
  <c r="AQ74" i="1"/>
  <c r="AQ53" i="1"/>
  <c r="AQ87" i="1"/>
  <c r="AQ21" i="1"/>
  <c r="AQ69" i="1"/>
  <c r="AQ99" i="1"/>
  <c r="AQ36" i="1"/>
  <c r="AQ70" i="1"/>
  <c r="AQ45" i="1"/>
  <c r="AQ89" i="1"/>
  <c r="AQ66" i="1"/>
  <c r="AQ98" i="1"/>
  <c r="AQ57" i="1"/>
  <c r="AQ82" i="1"/>
  <c r="AQ19" i="1"/>
  <c r="AQ93" i="1"/>
  <c r="AQ25" i="1"/>
  <c r="AQ52" i="1"/>
  <c r="AQ64" i="1"/>
  <c r="AQ119" i="1"/>
  <c r="AQ30" i="1"/>
  <c r="AQ108" i="1"/>
  <c r="AQ62" i="1"/>
  <c r="AP173" i="1" l="1"/>
  <c r="AP174" i="1" s="1"/>
  <c r="AP15" i="1" s="1"/>
  <c r="Y7" i="2" s="1"/>
  <c r="AQ171" i="1"/>
  <c r="AR153" i="1"/>
  <c r="AR155" i="1"/>
  <c r="AR157" i="1"/>
  <c r="AR159" i="1"/>
  <c r="AR161" i="1"/>
  <c r="AR163" i="1"/>
  <c r="AR152" i="1"/>
  <c r="AR154" i="1"/>
  <c r="AR156" i="1"/>
  <c r="AR158" i="1"/>
  <c r="AR160" i="1"/>
  <c r="AR162" i="1"/>
  <c r="AR164" i="1"/>
  <c r="AR166" i="1"/>
  <c r="AR168" i="1"/>
  <c r="AR170" i="1"/>
  <c r="AR172" i="1"/>
  <c r="AR165" i="1"/>
  <c r="AR169" i="1"/>
  <c r="AR167" i="1"/>
  <c r="AA5" i="2"/>
  <c r="AR13" i="1"/>
  <c r="AR145" i="1"/>
  <c r="AR150" i="1"/>
  <c r="AR135" i="1"/>
  <c r="AR139" i="1"/>
  <c r="AR148" i="1"/>
  <c r="AR146" i="1"/>
  <c r="AR131" i="1"/>
  <c r="AR138" i="1"/>
  <c r="AR132" i="1"/>
  <c r="AR127" i="1"/>
  <c r="AR134" i="1"/>
  <c r="AR147" i="1"/>
  <c r="AR149" i="1"/>
  <c r="AR137" i="1"/>
  <c r="AR128" i="1"/>
  <c r="AR133" i="1"/>
  <c r="AR142" i="1"/>
  <c r="AR144" i="1"/>
  <c r="AR130" i="1"/>
  <c r="AR141" i="1"/>
  <c r="AR136" i="1"/>
  <c r="AR140" i="1"/>
  <c r="AR129" i="1"/>
  <c r="AR151" i="1"/>
  <c r="AR143" i="1"/>
  <c r="AR17" i="1"/>
  <c r="AR18" i="1"/>
  <c r="AR33" i="1"/>
  <c r="AR67" i="1"/>
  <c r="AR94" i="1"/>
  <c r="AR110" i="1"/>
  <c r="AR126" i="1"/>
  <c r="AR87" i="1"/>
  <c r="AR29" i="1"/>
  <c r="AR92" i="1"/>
  <c r="AR72" i="1"/>
  <c r="AS12" i="1"/>
  <c r="AR63" i="1"/>
  <c r="AR109" i="1"/>
  <c r="AR85" i="1"/>
  <c r="AR28" i="1"/>
  <c r="AR53" i="1"/>
  <c r="AR59" i="1"/>
  <c r="AR99" i="1"/>
  <c r="AR115" i="1"/>
  <c r="AR86" i="1"/>
  <c r="AR82" i="1"/>
  <c r="AR41" i="1"/>
  <c r="AR96" i="1"/>
  <c r="AR124" i="1"/>
  <c r="AR24" i="1"/>
  <c r="AR51" i="1"/>
  <c r="AR113" i="1"/>
  <c r="AR74" i="1"/>
  <c r="AR34" i="1"/>
  <c r="AR64" i="1"/>
  <c r="AR102" i="1"/>
  <c r="AR71" i="1"/>
  <c r="AR60" i="1"/>
  <c r="AR70" i="1"/>
  <c r="AR93" i="1"/>
  <c r="AR39" i="1"/>
  <c r="AR56" i="1"/>
  <c r="AR107" i="1"/>
  <c r="AR81" i="1"/>
  <c r="AR47" i="1"/>
  <c r="AR83" i="1"/>
  <c r="AR97" i="1"/>
  <c r="AR90" i="1"/>
  <c r="AR79" i="1"/>
  <c r="AR42" i="1"/>
  <c r="AR61" i="1"/>
  <c r="AR69" i="1"/>
  <c r="AR35" i="1"/>
  <c r="AR95" i="1"/>
  <c r="AR46" i="1"/>
  <c r="AR21" i="1"/>
  <c r="AR116" i="1"/>
  <c r="AR48" i="1"/>
  <c r="AR77" i="1"/>
  <c r="AR26" i="1"/>
  <c r="AR49" i="1"/>
  <c r="AR55" i="1"/>
  <c r="AR98" i="1"/>
  <c r="AR114" i="1"/>
  <c r="AR80" i="1"/>
  <c r="AR78" i="1"/>
  <c r="AR57" i="1"/>
  <c r="AR104" i="1"/>
  <c r="AR75" i="1"/>
  <c r="AR32" i="1"/>
  <c r="AR50" i="1"/>
  <c r="AR117" i="1"/>
  <c r="AR88" i="1"/>
  <c r="AR19" i="1"/>
  <c r="AR68" i="1"/>
  <c r="AR58" i="1"/>
  <c r="AR103" i="1"/>
  <c r="AR119" i="1"/>
  <c r="AR73" i="1"/>
  <c r="AR36" i="1"/>
  <c r="AR44" i="1"/>
  <c r="AR100" i="1"/>
  <c r="AR62" i="1"/>
  <c r="AR23" i="1"/>
  <c r="AR89" i="1"/>
  <c r="AR121" i="1"/>
  <c r="AR54" i="1"/>
  <c r="AR118" i="1"/>
  <c r="AR40" i="1"/>
  <c r="AR112" i="1"/>
  <c r="AR31" i="1"/>
  <c r="AR125" i="1"/>
  <c r="AR27" i="1"/>
  <c r="AR91" i="1"/>
  <c r="AR123" i="1"/>
  <c r="AR22" i="1"/>
  <c r="AR108" i="1"/>
  <c r="AR45" i="1"/>
  <c r="AR76" i="1"/>
  <c r="AR38" i="1"/>
  <c r="AR25" i="1"/>
  <c r="AR52" i="1"/>
  <c r="AR106" i="1"/>
  <c r="AR122" i="1"/>
  <c r="AR30" i="1"/>
  <c r="AR120" i="1"/>
  <c r="AR37" i="1"/>
  <c r="AR101" i="1"/>
  <c r="AR20" i="1"/>
  <c r="AR43" i="1"/>
  <c r="AR111" i="1"/>
  <c r="AR66" i="1"/>
  <c r="AR65" i="1"/>
  <c r="AR84" i="1"/>
  <c r="AR105" i="1"/>
  <c r="AQ173" i="1" l="1"/>
  <c r="AQ174" i="1" s="1"/>
  <c r="AQ15" i="1" s="1"/>
  <c r="Z7" i="2" s="1"/>
  <c r="AS154" i="1"/>
  <c r="AS156" i="1"/>
  <c r="AS153" i="1"/>
  <c r="AS158" i="1"/>
  <c r="AS162" i="1"/>
  <c r="AS165" i="1"/>
  <c r="AS167" i="1"/>
  <c r="AS169" i="1"/>
  <c r="AS157" i="1"/>
  <c r="AS161" i="1"/>
  <c r="AS166" i="1"/>
  <c r="AS170" i="1"/>
  <c r="AS172" i="1"/>
  <c r="AS163" i="1"/>
  <c r="AS160" i="1"/>
  <c r="AS164" i="1"/>
  <c r="AS168" i="1"/>
  <c r="AS155" i="1"/>
  <c r="AS159" i="1"/>
  <c r="AS152" i="1"/>
  <c r="AR171" i="1"/>
  <c r="AB5" i="2"/>
  <c r="AS13" i="1"/>
  <c r="AS127" i="1"/>
  <c r="AS137" i="1"/>
  <c r="AS132" i="1"/>
  <c r="AS149" i="1"/>
  <c r="AS150" i="1"/>
  <c r="AS146" i="1"/>
  <c r="AS141" i="1"/>
  <c r="AS140" i="1"/>
  <c r="AS144" i="1"/>
  <c r="AS133" i="1"/>
  <c r="AS143" i="1"/>
  <c r="AS142" i="1"/>
  <c r="AS148" i="1"/>
  <c r="AS128" i="1"/>
  <c r="AS139" i="1"/>
  <c r="AS138" i="1"/>
  <c r="AS130" i="1"/>
  <c r="AS151" i="1"/>
  <c r="AS136" i="1"/>
  <c r="AS135" i="1"/>
  <c r="AS129" i="1"/>
  <c r="AS147" i="1"/>
  <c r="AS145" i="1"/>
  <c r="AS134" i="1"/>
  <c r="AS131" i="1"/>
  <c r="AS17" i="1"/>
  <c r="AS41" i="1"/>
  <c r="AS57" i="1"/>
  <c r="AS26" i="1"/>
  <c r="AS71" i="1"/>
  <c r="AS87" i="1"/>
  <c r="AS90" i="1"/>
  <c r="AS118" i="1"/>
  <c r="AS59" i="1"/>
  <c r="AS73" i="1"/>
  <c r="AS99" i="1"/>
  <c r="AS44" i="1"/>
  <c r="AS24" i="1"/>
  <c r="AS86" i="1"/>
  <c r="AS117" i="1"/>
  <c r="AS46" i="1"/>
  <c r="AS62" i="1"/>
  <c r="AS19" i="1"/>
  <c r="AS76" i="1"/>
  <c r="AS101" i="1"/>
  <c r="AS98" i="1"/>
  <c r="AS124" i="1"/>
  <c r="AS55" i="1"/>
  <c r="AS69" i="1"/>
  <c r="AS109" i="1"/>
  <c r="AS40" i="1"/>
  <c r="AS32" i="1"/>
  <c r="AS92" i="1"/>
  <c r="AS122" i="1"/>
  <c r="AS25" i="1"/>
  <c r="AS106" i="1"/>
  <c r="AS30" i="1"/>
  <c r="AS125" i="1"/>
  <c r="AS70" i="1"/>
  <c r="AS38" i="1"/>
  <c r="AS20" i="1"/>
  <c r="AS84" i="1"/>
  <c r="AS114" i="1"/>
  <c r="AS22" i="1"/>
  <c r="AS108" i="1"/>
  <c r="AS74" i="1"/>
  <c r="AS37" i="1"/>
  <c r="AS53" i="1"/>
  <c r="AS18" i="1"/>
  <c r="AS33" i="1"/>
  <c r="AS83" i="1"/>
  <c r="AS111" i="1"/>
  <c r="AS29" i="1"/>
  <c r="AS36" i="1"/>
  <c r="AS78" i="1"/>
  <c r="AS42" i="1"/>
  <c r="AS28" i="1"/>
  <c r="AS88" i="1"/>
  <c r="AS120" i="1"/>
  <c r="AS21" i="1"/>
  <c r="AS121" i="1"/>
  <c r="AS82" i="1"/>
  <c r="AS45" i="1"/>
  <c r="AS61" i="1"/>
  <c r="AS34" i="1"/>
  <c r="AS75" i="1"/>
  <c r="AS95" i="1"/>
  <c r="AS97" i="1"/>
  <c r="AS123" i="1"/>
  <c r="AS67" i="1"/>
  <c r="AS85" i="1"/>
  <c r="AS116" i="1"/>
  <c r="AS48" i="1"/>
  <c r="AS23" i="1"/>
  <c r="AS103" i="1"/>
  <c r="AS126" i="1"/>
  <c r="AS50" i="1"/>
  <c r="AS66" i="1"/>
  <c r="AS27" i="1"/>
  <c r="AS80" i="1"/>
  <c r="AS105" i="1"/>
  <c r="AS107" i="1"/>
  <c r="AT12" i="1"/>
  <c r="AS63" i="1"/>
  <c r="AS77" i="1"/>
  <c r="AS94" i="1"/>
  <c r="AS52" i="1"/>
  <c r="AS31" i="1"/>
  <c r="AS112" i="1"/>
  <c r="AS49" i="1"/>
  <c r="AS65" i="1"/>
  <c r="AS79" i="1"/>
  <c r="AS104" i="1"/>
  <c r="AS43" i="1"/>
  <c r="AS102" i="1"/>
  <c r="AS56" i="1"/>
  <c r="AS89" i="1"/>
  <c r="AS54" i="1"/>
  <c r="AS35" i="1"/>
  <c r="AS115" i="1"/>
  <c r="AS39" i="1"/>
  <c r="AS81" i="1"/>
  <c r="AS60" i="1"/>
  <c r="AS96" i="1"/>
  <c r="AS113" i="1"/>
  <c r="AS51" i="1"/>
  <c r="AS119" i="1"/>
  <c r="AS64" i="1"/>
  <c r="AS100" i="1"/>
  <c r="AS58" i="1"/>
  <c r="AS72" i="1"/>
  <c r="AS93" i="1"/>
  <c r="AS47" i="1"/>
  <c r="AS91" i="1"/>
  <c r="AS68" i="1"/>
  <c r="AS110" i="1"/>
  <c r="AR173" i="1" l="1"/>
  <c r="AR174" i="1" s="1"/>
  <c r="AR15" i="1" s="1"/>
  <c r="AA7" i="2" s="1"/>
  <c r="AS171" i="1"/>
  <c r="AT154" i="1"/>
  <c r="AT156" i="1"/>
  <c r="AT158" i="1"/>
  <c r="AT160" i="1"/>
  <c r="AT162" i="1"/>
  <c r="AT153" i="1"/>
  <c r="AT155" i="1"/>
  <c r="AT157" i="1"/>
  <c r="AT159" i="1"/>
  <c r="AT161" i="1"/>
  <c r="AT163" i="1"/>
  <c r="AT165" i="1"/>
  <c r="AT167" i="1"/>
  <c r="AT169" i="1"/>
  <c r="AT168" i="1"/>
  <c r="AT166" i="1"/>
  <c r="AT170" i="1"/>
  <c r="AT172" i="1"/>
  <c r="AT164" i="1"/>
  <c r="AT152" i="1"/>
  <c r="AC5" i="2"/>
  <c r="AT13" i="1"/>
  <c r="AT143" i="1"/>
  <c r="AT136" i="1"/>
  <c r="AT140" i="1"/>
  <c r="AT147" i="1"/>
  <c r="AT141" i="1"/>
  <c r="AT132" i="1"/>
  <c r="AT135" i="1"/>
  <c r="AT145" i="1"/>
  <c r="AT142" i="1"/>
  <c r="AT146" i="1"/>
  <c r="AT138" i="1"/>
  <c r="AT131" i="1"/>
  <c r="AT139" i="1"/>
  <c r="AT130" i="1"/>
  <c r="AT133" i="1"/>
  <c r="AT134" i="1"/>
  <c r="AT128" i="1"/>
  <c r="AT129" i="1"/>
  <c r="AT151" i="1"/>
  <c r="AT127" i="1"/>
  <c r="AT137" i="1"/>
  <c r="AT149" i="1"/>
  <c r="AT144" i="1"/>
  <c r="AT148" i="1"/>
  <c r="AT150" i="1"/>
  <c r="AT17" i="1"/>
  <c r="AT24" i="1"/>
  <c r="AT41" i="1"/>
  <c r="AT57" i="1"/>
  <c r="AT77" i="1"/>
  <c r="AT66" i="1"/>
  <c r="AT89" i="1"/>
  <c r="AT111" i="1"/>
  <c r="AT38" i="1"/>
  <c r="AT75" i="1"/>
  <c r="AT123" i="1"/>
  <c r="AT19" i="1"/>
  <c r="AT35" i="1"/>
  <c r="AT60" i="1"/>
  <c r="AT101" i="1"/>
  <c r="AT117" i="1"/>
  <c r="AT33" i="1"/>
  <c r="AT50" i="1"/>
  <c r="AT70" i="1"/>
  <c r="AT86" i="1"/>
  <c r="AT114" i="1"/>
  <c r="AT98" i="1"/>
  <c r="AT22" i="1"/>
  <c r="AT51" i="1"/>
  <c r="AT87" i="1"/>
  <c r="AT100" i="1"/>
  <c r="AT65" i="1"/>
  <c r="AT110" i="1"/>
  <c r="AT125" i="1"/>
  <c r="AT20" i="1"/>
  <c r="AT53" i="1"/>
  <c r="AT73" i="1"/>
  <c r="AT103" i="1"/>
  <c r="AT108" i="1"/>
  <c r="AT52" i="1"/>
  <c r="AT29" i="1"/>
  <c r="AT82" i="1"/>
  <c r="AT121" i="1"/>
  <c r="AT91" i="1"/>
  <c r="AT28" i="1"/>
  <c r="AT45" i="1"/>
  <c r="AT61" i="1"/>
  <c r="AT81" i="1"/>
  <c r="AT104" i="1"/>
  <c r="AT93" i="1"/>
  <c r="AT119" i="1"/>
  <c r="AT47" i="1"/>
  <c r="AT83" i="1"/>
  <c r="AT95" i="1"/>
  <c r="AT23" i="1"/>
  <c r="AT40" i="1"/>
  <c r="AT72" i="1"/>
  <c r="AT118" i="1"/>
  <c r="AT21" i="1"/>
  <c r="AT36" i="1"/>
  <c r="AT54" i="1"/>
  <c r="AT74" i="1"/>
  <c r="AT68" i="1"/>
  <c r="AT122" i="1"/>
  <c r="AT105" i="1"/>
  <c r="AT26" i="1"/>
  <c r="AT59" i="1"/>
  <c r="AT99" i="1"/>
  <c r="AT115" i="1"/>
  <c r="AT76" i="1"/>
  <c r="AT126" i="1"/>
  <c r="AU12" i="1"/>
  <c r="AT64" i="1"/>
  <c r="AT39" i="1"/>
  <c r="AT31" i="1"/>
  <c r="AT102" i="1"/>
  <c r="AT37" i="1"/>
  <c r="AT94" i="1"/>
  <c r="AT79" i="1"/>
  <c r="AT63" i="1"/>
  <c r="AT109" i="1"/>
  <c r="AT32" i="1"/>
  <c r="AT49" i="1"/>
  <c r="AT69" i="1"/>
  <c r="AT85" i="1"/>
  <c r="AT112" i="1"/>
  <c r="AT97" i="1"/>
  <c r="AT18" i="1"/>
  <c r="AT55" i="1"/>
  <c r="AT62" i="1"/>
  <c r="AT107" i="1"/>
  <c r="AT27" i="1"/>
  <c r="AT48" i="1"/>
  <c r="AT80" i="1"/>
  <c r="AT92" i="1"/>
  <c r="AT25" i="1"/>
  <c r="AT42" i="1"/>
  <c r="AT58" i="1"/>
  <c r="AT78" i="1"/>
  <c r="AT67" i="1"/>
  <c r="AT90" i="1"/>
  <c r="AT113" i="1"/>
  <c r="AT34" i="1"/>
  <c r="AT71" i="1"/>
  <c r="AT116" i="1"/>
  <c r="AT44" i="1"/>
  <c r="AT84" i="1"/>
  <c r="AT96" i="1"/>
  <c r="AT120" i="1"/>
  <c r="AT30" i="1"/>
  <c r="AT124" i="1"/>
  <c r="AT88" i="1"/>
  <c r="AT46" i="1"/>
  <c r="AT106" i="1"/>
  <c r="AT43" i="1"/>
  <c r="AT56" i="1"/>
  <c r="AS173" i="1" l="1"/>
  <c r="AS174" i="1" s="1"/>
  <c r="AS15" i="1" s="1"/>
  <c r="AB7" i="2" s="1"/>
  <c r="AU153" i="1"/>
  <c r="AU155" i="1"/>
  <c r="AU154" i="1"/>
  <c r="AU159" i="1"/>
  <c r="AU163" i="1"/>
  <c r="AU164" i="1"/>
  <c r="AU166" i="1"/>
  <c r="AU168" i="1"/>
  <c r="AU170" i="1"/>
  <c r="AU158" i="1"/>
  <c r="AU162" i="1"/>
  <c r="AU157" i="1"/>
  <c r="AU167" i="1"/>
  <c r="AU172" i="1"/>
  <c r="AU161" i="1"/>
  <c r="AU165" i="1"/>
  <c r="AU169" i="1"/>
  <c r="AU156" i="1"/>
  <c r="AU160" i="1"/>
  <c r="AU152" i="1"/>
  <c r="AT171" i="1"/>
  <c r="AD5" i="2"/>
  <c r="AU13" i="1"/>
  <c r="AU140" i="1"/>
  <c r="AU145" i="1"/>
  <c r="AU137" i="1"/>
  <c r="AU138" i="1"/>
  <c r="AU146" i="1"/>
  <c r="AU129" i="1"/>
  <c r="AU128" i="1"/>
  <c r="AU142" i="1"/>
  <c r="AU151" i="1"/>
  <c r="AU141" i="1"/>
  <c r="AU127" i="1"/>
  <c r="AU143" i="1"/>
  <c r="AU135" i="1"/>
  <c r="AU133" i="1"/>
  <c r="AU147" i="1"/>
  <c r="AU136" i="1"/>
  <c r="AU139" i="1"/>
  <c r="AU148" i="1"/>
  <c r="AU130" i="1"/>
  <c r="AU150" i="1"/>
  <c r="AU149" i="1"/>
  <c r="AU131" i="1"/>
  <c r="AU134" i="1"/>
  <c r="AU144" i="1"/>
  <c r="AU132" i="1"/>
  <c r="AU17" i="1"/>
  <c r="AU24" i="1"/>
  <c r="AU46" i="1"/>
  <c r="AU70" i="1"/>
  <c r="AU86" i="1"/>
  <c r="AU101" i="1"/>
  <c r="AU117" i="1"/>
  <c r="AU64" i="1"/>
  <c r="AU34" i="1"/>
  <c r="AU80" i="1"/>
  <c r="AU111" i="1"/>
  <c r="AU31" i="1"/>
  <c r="AU81" i="1"/>
  <c r="AU116" i="1"/>
  <c r="AU21" i="1"/>
  <c r="AU38" i="1"/>
  <c r="AU61" i="1"/>
  <c r="AU83" i="1"/>
  <c r="AU98" i="1"/>
  <c r="AU114" i="1"/>
  <c r="AU55" i="1"/>
  <c r="AU30" i="1"/>
  <c r="AU76" i="1"/>
  <c r="AU107" i="1"/>
  <c r="AU68" i="1"/>
  <c r="AU35" i="1"/>
  <c r="AU77" i="1"/>
  <c r="AU104" i="1"/>
  <c r="AU60" i="1"/>
  <c r="AU20" i="1"/>
  <c r="AU57" i="1"/>
  <c r="AU113" i="1"/>
  <c r="AU26" i="1"/>
  <c r="AU103" i="1"/>
  <c r="AU108" i="1"/>
  <c r="AU45" i="1"/>
  <c r="AU110" i="1"/>
  <c r="AU99" i="1"/>
  <c r="AU69" i="1"/>
  <c r="AU28" i="1"/>
  <c r="AU62" i="1"/>
  <c r="AU74" i="1"/>
  <c r="AU89" i="1"/>
  <c r="AU105" i="1"/>
  <c r="AU121" i="1"/>
  <c r="AU48" i="1"/>
  <c r="AU54" i="1"/>
  <c r="AU88" i="1"/>
  <c r="AU119" i="1"/>
  <c r="AU42" i="1"/>
  <c r="AV12" i="1"/>
  <c r="AU124" i="1"/>
  <c r="AU25" i="1"/>
  <c r="AU50" i="1"/>
  <c r="AU71" i="1"/>
  <c r="AU87" i="1"/>
  <c r="AU102" i="1"/>
  <c r="AU118" i="1"/>
  <c r="AU67" i="1"/>
  <c r="AU40" i="1"/>
  <c r="AU84" i="1"/>
  <c r="AU115" i="1"/>
  <c r="AU19" i="1"/>
  <c r="AU58" i="1"/>
  <c r="AU85" i="1"/>
  <c r="AU112" i="1"/>
  <c r="AU36" i="1"/>
  <c r="AU97" i="1"/>
  <c r="AU51" i="1"/>
  <c r="AU56" i="1"/>
  <c r="AU44" i="1"/>
  <c r="AU79" i="1"/>
  <c r="AU126" i="1"/>
  <c r="AU65" i="1"/>
  <c r="AU27" i="1"/>
  <c r="AU63" i="1"/>
  <c r="AU32" i="1"/>
  <c r="AU41" i="1"/>
  <c r="AU78" i="1"/>
  <c r="AU93" i="1"/>
  <c r="AU109" i="1"/>
  <c r="AU125" i="1"/>
  <c r="AU18" i="1"/>
  <c r="AU49" i="1"/>
  <c r="AU95" i="1"/>
  <c r="AU59" i="1"/>
  <c r="AU53" i="1"/>
  <c r="AU96" i="1"/>
  <c r="AU47" i="1"/>
  <c r="AU29" i="1"/>
  <c r="AU66" i="1"/>
  <c r="AU75" i="1"/>
  <c r="AU90" i="1"/>
  <c r="AU106" i="1"/>
  <c r="AU122" i="1"/>
  <c r="AU52" i="1"/>
  <c r="AU37" i="1"/>
  <c r="AU91" i="1"/>
  <c r="AU123" i="1"/>
  <c r="AU23" i="1"/>
  <c r="AU39" i="1"/>
  <c r="AU92" i="1"/>
  <c r="AU120" i="1"/>
  <c r="AU82" i="1"/>
  <c r="AU72" i="1"/>
  <c r="AU73" i="1"/>
  <c r="AU33" i="1"/>
  <c r="AU94" i="1"/>
  <c r="AU22" i="1"/>
  <c r="AU43" i="1"/>
  <c r="AU100" i="1"/>
  <c r="AT173" i="1" l="1"/>
  <c r="AT174" i="1" s="1"/>
  <c r="AT15" i="1" s="1"/>
  <c r="AC7" i="2" s="1"/>
  <c r="AV153" i="1"/>
  <c r="AV155" i="1"/>
  <c r="AV157" i="1"/>
  <c r="AV159" i="1"/>
  <c r="AV161" i="1"/>
  <c r="AV163" i="1"/>
  <c r="AV154" i="1"/>
  <c r="AV156" i="1"/>
  <c r="AV158" i="1"/>
  <c r="AV160" i="1"/>
  <c r="AV162" i="1"/>
  <c r="AV152" i="1"/>
  <c r="AV164" i="1"/>
  <c r="AV166" i="1"/>
  <c r="AV168" i="1"/>
  <c r="AV172" i="1"/>
  <c r="AV167" i="1"/>
  <c r="AV170" i="1"/>
  <c r="AV165" i="1"/>
  <c r="AV169" i="1"/>
  <c r="AU171" i="1"/>
  <c r="AE5" i="2"/>
  <c r="AV13" i="1"/>
  <c r="AV146" i="1"/>
  <c r="AV129" i="1"/>
  <c r="AV132" i="1"/>
  <c r="AV133" i="1"/>
  <c r="AV144" i="1"/>
  <c r="AV145" i="1"/>
  <c r="AV148" i="1"/>
  <c r="AV143" i="1"/>
  <c r="AV142" i="1"/>
  <c r="AV128" i="1"/>
  <c r="AV151" i="1"/>
  <c r="AV139" i="1"/>
  <c r="AV147" i="1"/>
  <c r="AV127" i="1"/>
  <c r="AV149" i="1"/>
  <c r="AV136" i="1"/>
  <c r="AV131" i="1"/>
  <c r="AV135" i="1"/>
  <c r="AV137" i="1"/>
  <c r="AV150" i="1"/>
  <c r="AV138" i="1"/>
  <c r="AV130" i="1"/>
  <c r="AV134" i="1"/>
  <c r="AV140" i="1"/>
  <c r="AV141" i="1"/>
  <c r="AV17" i="1"/>
  <c r="AV22" i="1"/>
  <c r="AV38" i="1"/>
  <c r="AV66" i="1"/>
  <c r="AV77" i="1"/>
  <c r="AV93" i="1"/>
  <c r="AV109" i="1"/>
  <c r="AV125" i="1"/>
  <c r="AV24" i="1"/>
  <c r="AV40" i="1"/>
  <c r="AV48" i="1"/>
  <c r="AV79" i="1"/>
  <c r="AV95" i="1"/>
  <c r="AV111" i="1"/>
  <c r="AV53" i="1"/>
  <c r="AV46" i="1"/>
  <c r="AV88" i="1"/>
  <c r="AV120" i="1"/>
  <c r="AV27" i="1"/>
  <c r="AV51" i="1"/>
  <c r="AV60" i="1"/>
  <c r="AV82" i="1"/>
  <c r="AV98" i="1"/>
  <c r="AV114" i="1"/>
  <c r="AV49" i="1"/>
  <c r="AV29" i="1"/>
  <c r="AW12" i="1"/>
  <c r="AV100" i="1"/>
  <c r="AV57" i="1"/>
  <c r="AV50" i="1"/>
  <c r="AV89" i="1"/>
  <c r="AV20" i="1"/>
  <c r="AV58" i="1"/>
  <c r="AV91" i="1"/>
  <c r="AV123" i="1"/>
  <c r="AV80" i="1"/>
  <c r="AV23" i="1"/>
  <c r="AV78" i="1"/>
  <c r="AV110" i="1"/>
  <c r="AV21" i="1"/>
  <c r="AV92" i="1"/>
  <c r="AV26" i="1"/>
  <c r="AV47" i="1"/>
  <c r="AV56" i="1"/>
  <c r="AV81" i="1"/>
  <c r="AV97" i="1"/>
  <c r="AV113" i="1"/>
  <c r="AV45" i="1"/>
  <c r="AV28" i="1"/>
  <c r="AV55" i="1"/>
  <c r="AV68" i="1"/>
  <c r="AV83" i="1"/>
  <c r="AV99" i="1"/>
  <c r="AV115" i="1"/>
  <c r="AV25" i="1"/>
  <c r="AV52" i="1"/>
  <c r="AV96" i="1"/>
  <c r="AV41" i="1"/>
  <c r="AV31" i="1"/>
  <c r="AV67" i="1"/>
  <c r="AV70" i="1"/>
  <c r="AV86" i="1"/>
  <c r="AV102" i="1"/>
  <c r="AV118" i="1"/>
  <c r="AV65" i="1"/>
  <c r="AV37" i="1"/>
  <c r="AV76" i="1"/>
  <c r="AV108" i="1"/>
  <c r="AV18" i="1"/>
  <c r="AV34" i="1"/>
  <c r="AV73" i="1"/>
  <c r="AV105" i="1"/>
  <c r="AV121" i="1"/>
  <c r="AV36" i="1"/>
  <c r="AV75" i="1"/>
  <c r="AV107" i="1"/>
  <c r="AV43" i="1"/>
  <c r="AV112" i="1"/>
  <c r="AV39" i="1"/>
  <c r="AV44" i="1"/>
  <c r="AV94" i="1"/>
  <c r="AV126" i="1"/>
  <c r="AV62" i="1"/>
  <c r="AV124" i="1"/>
  <c r="AV30" i="1"/>
  <c r="AV63" i="1"/>
  <c r="AV69" i="1"/>
  <c r="AV85" i="1"/>
  <c r="AV101" i="1"/>
  <c r="AV117" i="1"/>
  <c r="AV61" i="1"/>
  <c r="AV32" i="1"/>
  <c r="AV42" i="1"/>
  <c r="AV71" i="1"/>
  <c r="AV87" i="1"/>
  <c r="AV103" i="1"/>
  <c r="AV119" i="1"/>
  <c r="AV33" i="1"/>
  <c r="AV72" i="1"/>
  <c r="AV104" i="1"/>
  <c r="AV19" i="1"/>
  <c r="AV35" i="1"/>
  <c r="AV54" i="1"/>
  <c r="AV74" i="1"/>
  <c r="AV90" i="1"/>
  <c r="AV106" i="1"/>
  <c r="AV122" i="1"/>
  <c r="AV64" i="1"/>
  <c r="AV59" i="1"/>
  <c r="AV84" i="1"/>
  <c r="AV116" i="1"/>
  <c r="AU173" i="1" l="1"/>
  <c r="AU174" i="1" s="1"/>
  <c r="AU15" i="1" s="1"/>
  <c r="AD7" i="2" s="1"/>
  <c r="AW154" i="1"/>
  <c r="AW156" i="1"/>
  <c r="AW155" i="1"/>
  <c r="AW160" i="1"/>
  <c r="AW165" i="1"/>
  <c r="AW167" i="1"/>
  <c r="AW169" i="1"/>
  <c r="AW153" i="1"/>
  <c r="AW159" i="1"/>
  <c r="AW163" i="1"/>
  <c r="AW158" i="1"/>
  <c r="AW164" i="1"/>
  <c r="AW168" i="1"/>
  <c r="AW157" i="1"/>
  <c r="AW172" i="1"/>
  <c r="AW170" i="1"/>
  <c r="AW162" i="1"/>
  <c r="AW166" i="1"/>
  <c r="AW161" i="1"/>
  <c r="AW152" i="1"/>
  <c r="AV171" i="1"/>
  <c r="AF5" i="2"/>
  <c r="AW13" i="1"/>
  <c r="AW128" i="1"/>
  <c r="AW142" i="1"/>
  <c r="AW139" i="1"/>
  <c r="AW145" i="1"/>
  <c r="AW151" i="1"/>
  <c r="AW129" i="1"/>
  <c r="AW143" i="1"/>
  <c r="AW130" i="1"/>
  <c r="AW138" i="1"/>
  <c r="AW134" i="1"/>
  <c r="AW144" i="1"/>
  <c r="AW150" i="1"/>
  <c r="AW136" i="1"/>
  <c r="AW147" i="1"/>
  <c r="AW132" i="1"/>
  <c r="AW135" i="1"/>
  <c r="AW140" i="1"/>
  <c r="AW149" i="1"/>
  <c r="AW127" i="1"/>
  <c r="AW148" i="1"/>
  <c r="AW131" i="1"/>
  <c r="AW133" i="1"/>
  <c r="AW137" i="1"/>
  <c r="AW141" i="1"/>
  <c r="AW146" i="1"/>
  <c r="AW17" i="1"/>
  <c r="AW24" i="1"/>
  <c r="AW41" i="1"/>
  <c r="AW57" i="1"/>
  <c r="AW77" i="1"/>
  <c r="AW114" i="1"/>
  <c r="AW95" i="1"/>
  <c r="AW120" i="1"/>
  <c r="AW51" i="1"/>
  <c r="AW102" i="1"/>
  <c r="AW106" i="1"/>
  <c r="AW27" i="1"/>
  <c r="AW60" i="1"/>
  <c r="AW112" i="1"/>
  <c r="AW124" i="1"/>
  <c r="AW33" i="1"/>
  <c r="AW50" i="1"/>
  <c r="AW66" i="1"/>
  <c r="AW101" i="1"/>
  <c r="AW82" i="1"/>
  <c r="AW109" i="1"/>
  <c r="AW18" i="1"/>
  <c r="AW43" i="1"/>
  <c r="AW73" i="1"/>
  <c r="AW93" i="1"/>
  <c r="AW31" i="1"/>
  <c r="AW64" i="1"/>
  <c r="AW79" i="1"/>
  <c r="AW53" i="1"/>
  <c r="AW89" i="1"/>
  <c r="AW38" i="1"/>
  <c r="AW19" i="1"/>
  <c r="AW113" i="1"/>
  <c r="AW62" i="1"/>
  <c r="AW100" i="1"/>
  <c r="AW63" i="1"/>
  <c r="AW56" i="1"/>
  <c r="AW28" i="1"/>
  <c r="AW45" i="1"/>
  <c r="AW61" i="1"/>
  <c r="AW85" i="1"/>
  <c r="AW72" i="1"/>
  <c r="AW99" i="1"/>
  <c r="AW125" i="1"/>
  <c r="AW59" i="1"/>
  <c r="AW69" i="1"/>
  <c r="AW117" i="1"/>
  <c r="AW35" i="1"/>
  <c r="AW68" i="1"/>
  <c r="AW87" i="1"/>
  <c r="AW21" i="1"/>
  <c r="AW37" i="1"/>
  <c r="AW54" i="1"/>
  <c r="AW71" i="1"/>
  <c r="AW105" i="1"/>
  <c r="AW90" i="1"/>
  <c r="AW116" i="1"/>
  <c r="AW22" i="1"/>
  <c r="AW47" i="1"/>
  <c r="AW88" i="1"/>
  <c r="AW110" i="1"/>
  <c r="AW39" i="1"/>
  <c r="AW74" i="1"/>
  <c r="AW94" i="1"/>
  <c r="AW20" i="1"/>
  <c r="AW36" i="1"/>
  <c r="AW40" i="1"/>
  <c r="AW115" i="1"/>
  <c r="AW97" i="1"/>
  <c r="AW103" i="1"/>
  <c r="AW46" i="1"/>
  <c r="AW75" i="1"/>
  <c r="AW34" i="1"/>
  <c r="AW23" i="1"/>
  <c r="AW119" i="1"/>
  <c r="AW32" i="1"/>
  <c r="AW49" i="1"/>
  <c r="AW65" i="1"/>
  <c r="AW92" i="1"/>
  <c r="AW80" i="1"/>
  <c r="AW108" i="1"/>
  <c r="AW30" i="1"/>
  <c r="AW67" i="1"/>
  <c r="AW84" i="1"/>
  <c r="AW126" i="1"/>
  <c r="AW44" i="1"/>
  <c r="AW83" i="1"/>
  <c r="AW98" i="1"/>
  <c r="AW25" i="1"/>
  <c r="AW42" i="1"/>
  <c r="AW58" i="1"/>
  <c r="AW78" i="1"/>
  <c r="AW118" i="1"/>
  <c r="AW96" i="1"/>
  <c r="AW121" i="1"/>
  <c r="AW26" i="1"/>
  <c r="AW55" i="1"/>
  <c r="AW111" i="1"/>
  <c r="AW123" i="1"/>
  <c r="AW48" i="1"/>
  <c r="AW91" i="1"/>
  <c r="AW107" i="1"/>
  <c r="AW104" i="1"/>
  <c r="AW81" i="1"/>
  <c r="AW52" i="1"/>
  <c r="AW29" i="1"/>
  <c r="AW86" i="1"/>
  <c r="AW122" i="1"/>
  <c r="AW76" i="1"/>
  <c r="AW70" i="1"/>
  <c r="AV173" i="1" l="1"/>
  <c r="AV174" i="1" s="1"/>
  <c r="AV15" i="1" s="1"/>
  <c r="AE7" i="2" s="1"/>
  <c r="AW171" i="1"/>
  <c r="AW173" i="1" l="1"/>
  <c r="AW174" i="1" s="1"/>
  <c r="AW15" i="1" s="1"/>
  <c r="AY15" i="1"/>
  <c r="AF7" i="2" l="1"/>
  <c r="AD8" i="2" s="1"/>
  <c r="P3" i="1"/>
  <c r="S8" i="2" l="1"/>
  <c r="AE8" i="2"/>
  <c r="X8" i="2"/>
  <c r="C8" i="2"/>
  <c r="I8" i="2"/>
  <c r="W8" i="2"/>
  <c r="AF8" i="2"/>
  <c r="AA8" i="2"/>
  <c r="J8" i="2"/>
  <c r="L8" i="2"/>
  <c r="AC8" i="2"/>
  <c r="F8" i="2"/>
  <c r="M8" i="2"/>
  <c r="D8" i="2"/>
  <c r="Z8" i="2"/>
  <c r="N8" i="2"/>
  <c r="Q8" i="2"/>
  <c r="O8" i="2"/>
  <c r="U8" i="2"/>
  <c r="P8" i="2"/>
  <c r="T8" i="2"/>
  <c r="R8" i="2"/>
  <c r="Y8" i="2"/>
  <c r="V8" i="2"/>
  <c r="G8" i="2"/>
  <c r="E8" i="2"/>
  <c r="K8" i="2"/>
  <c r="H8" i="2"/>
  <c r="AB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WBVG</author>
    <author>Niek Wiggemans</author>
    <author>Petrik</author>
    <author>Bernard</author>
  </authors>
  <commentList>
    <comment ref="F31" authorId="0" shapeId="0" xr:uid="{00000000-0006-0000-0000-000001000000}">
      <text>
        <r>
          <rPr>
            <b/>
            <sz val="10"/>
            <color indexed="81"/>
            <rFont val="Tahoma"/>
            <family val="2"/>
          </rPr>
          <t>Platvol alleen achtergevel</t>
        </r>
      </text>
    </comment>
    <comment ref="F33" authorId="0" shapeId="0" xr:uid="{00000000-0006-0000-0000-000002000000}">
      <text>
        <r>
          <rPr>
            <b/>
            <sz val="10"/>
            <color indexed="81"/>
            <rFont val="Tahoma"/>
            <family val="2"/>
          </rPr>
          <t>Platvol alleen achtergevel</t>
        </r>
      </text>
    </comment>
    <comment ref="F35" authorId="0" shapeId="0" xr:uid="{00000000-0006-0000-0000-000003000000}">
      <text>
        <r>
          <rPr>
            <b/>
            <sz val="10"/>
            <color indexed="81"/>
            <rFont val="Tahoma"/>
            <family val="2"/>
          </rPr>
          <t>Blinde muur van nr. 18 ter hoogte van 1e verdieping</t>
        </r>
      </text>
    </comment>
    <comment ref="I37" authorId="1" shapeId="0" xr:uid="{00000000-0006-0000-0000-000004000000}">
      <text>
        <r>
          <rPr>
            <b/>
            <sz val="9"/>
            <color indexed="81"/>
            <rFont val="Tahoma"/>
            <family val="2"/>
          </rPr>
          <t>Niek Wiggemans:</t>
        </r>
        <r>
          <rPr>
            <sz val="9"/>
            <color indexed="81"/>
            <rFont val="Tahoma"/>
            <family val="2"/>
          </rPr>
          <t xml:space="preserve">
10% aanhouden </t>
        </r>
      </text>
    </comment>
    <comment ref="F43" authorId="0" shapeId="0" xr:uid="{00000000-0006-0000-0000-000005000000}">
      <text>
        <r>
          <rPr>
            <b/>
            <sz val="10"/>
            <color indexed="81"/>
            <rFont val="Tahoma"/>
            <family val="2"/>
          </rPr>
          <t>Tuile du nord, rood, ongeglazuurd</t>
        </r>
      </text>
    </comment>
    <comment ref="F45" authorId="0" shapeId="0" xr:uid="{00000000-0006-0000-0000-000006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46" authorId="0" shapeId="0" xr:uid="{00000000-0006-0000-0000-000007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51" authorId="0" shapeId="0" xr:uid="{00000000-0006-0000-0000-000008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52" authorId="0" shapeId="0" xr:uid="{00000000-0006-0000-0000-000009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54" authorId="0" shapeId="0" xr:uid="{00000000-0006-0000-0000-00000A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62" authorId="0" shapeId="0" xr:uid="{00000000-0006-0000-0000-00000B000000}">
      <text>
        <r>
          <rPr>
            <b/>
            <sz val="10"/>
            <color indexed="81"/>
            <rFont val="Tahoma"/>
            <family val="2"/>
          </rPr>
          <t>Alle daken op 10m+peil en 8,80m +peil bestaan uit de oorspronkelijke bitumen dakbedekking met daarop 6 cm Pir BG isolatieplaten en een laag EPDM, Resitrix MB, mechanisch bevestigd in de overlappen en naden homogeen gelast. Betontegels 60x40x6 op tegeldragers langs de dakranden en een zinken druipprofiel met een zelfklevende EPDM randstrook, type Resitrix SK als dakrandafwerking.
Op het balkon (4m+peil) dreentegels.</t>
        </r>
      </text>
    </comment>
    <comment ref="F66" authorId="0" shapeId="0" xr:uid="{00000000-0006-0000-0000-00000C000000}">
      <text>
        <r>
          <rPr>
            <b/>
            <sz val="10"/>
            <color indexed="81"/>
            <rFont val="Tahoma"/>
            <family val="2"/>
          </rPr>
          <t>Op 8,80 en op 10m+peil een stadsuitloop 80x60; op 4m+peil een onderuitloop rond 70</t>
        </r>
      </text>
    </comment>
    <comment ref="I70" authorId="1" shapeId="0" xr:uid="{00000000-0006-0000-0000-00000D000000}">
      <text>
        <r>
          <rPr>
            <b/>
            <sz val="9"/>
            <color indexed="81"/>
            <rFont val="Tahoma"/>
            <family val="2"/>
          </rPr>
          <t>Niek Wiggemans:</t>
        </r>
        <r>
          <rPr>
            <sz val="9"/>
            <color indexed="81"/>
            <rFont val="Tahoma"/>
            <family val="2"/>
          </rPr>
          <t xml:space="preserve">
10% reparatie</t>
        </r>
      </text>
    </comment>
    <comment ref="I72" authorId="1" shapeId="0" xr:uid="{00000000-0006-0000-0000-00000E000000}">
      <text>
        <r>
          <rPr>
            <b/>
            <sz val="9"/>
            <color indexed="81"/>
            <rFont val="Tahoma"/>
            <family val="2"/>
          </rPr>
          <t>Niek Wiggemans:</t>
        </r>
        <r>
          <rPr>
            <sz val="9"/>
            <color indexed="81"/>
            <rFont val="Tahoma"/>
            <family val="2"/>
          </rPr>
          <t xml:space="preserve">
10% reparatie</t>
        </r>
      </text>
    </comment>
    <comment ref="I74" authorId="1" shapeId="0" xr:uid="{00000000-0006-0000-0000-00000F000000}">
      <text>
        <r>
          <rPr>
            <b/>
            <sz val="9"/>
            <color indexed="81"/>
            <rFont val="Tahoma"/>
            <family val="2"/>
          </rPr>
          <t>Niek Wiggemans:</t>
        </r>
        <r>
          <rPr>
            <sz val="9"/>
            <color indexed="81"/>
            <rFont val="Tahoma"/>
            <family val="2"/>
          </rPr>
          <t xml:space="preserve">
10% reparatie</t>
        </r>
      </text>
    </comment>
    <comment ref="I76" authorId="1" shapeId="0" xr:uid="{00000000-0006-0000-0000-000010000000}">
      <text>
        <r>
          <rPr>
            <b/>
            <sz val="9"/>
            <color indexed="81"/>
            <rFont val="Tahoma"/>
            <family val="2"/>
          </rPr>
          <t>Niek Wiggemans:</t>
        </r>
        <r>
          <rPr>
            <sz val="9"/>
            <color indexed="81"/>
            <rFont val="Tahoma"/>
            <family val="2"/>
          </rPr>
          <t xml:space="preserve">
10% reparatie</t>
        </r>
      </text>
    </comment>
    <comment ref="I80" authorId="2" shapeId="0" xr:uid="{00000000-0006-0000-0000-000011000000}">
      <text>
        <r>
          <rPr>
            <b/>
            <sz val="9"/>
            <color indexed="81"/>
            <rFont val="Courier New"/>
            <family val="3"/>
          </rPr>
          <t>Petrik:</t>
        </r>
        <r>
          <rPr>
            <sz val="9"/>
            <color indexed="81"/>
            <rFont val="Courier New"/>
            <family val="3"/>
          </rPr>
          <t xml:space="preserve">
bij benadering, 7 m voorzijde, 2 x 4 zijkanten
</t>
        </r>
      </text>
    </comment>
    <comment ref="N86" authorId="3" shapeId="0" xr:uid="{00000000-0006-0000-0000-000012000000}">
      <text>
        <r>
          <rPr>
            <b/>
            <sz val="9"/>
            <color indexed="81"/>
            <rFont val="Tahoma"/>
            <family val="2"/>
          </rPr>
          <t xml:space="preserve">Bernard:
</t>
        </r>
        <r>
          <rPr>
            <sz val="9"/>
            <color indexed="81"/>
            <rFont val="Tahoma"/>
            <family val="2"/>
          </rPr>
          <t>Uit schilderbegroting</t>
        </r>
        <r>
          <rPr>
            <b/>
            <sz val="9"/>
            <color indexed="81"/>
            <rFont val="Tahoma"/>
            <family val="2"/>
          </rPr>
          <t xml:space="preserve">
</t>
        </r>
      </text>
    </comment>
    <comment ref="P86" authorId="3" shapeId="0" xr:uid="{00000000-0006-0000-0000-000013000000}">
      <text>
        <r>
          <rPr>
            <b/>
            <sz val="9"/>
            <color indexed="81"/>
            <rFont val="Tahoma"/>
            <family val="2"/>
          </rPr>
          <t>Bernard:</t>
        </r>
        <r>
          <rPr>
            <sz val="9"/>
            <color indexed="81"/>
            <rFont val="Tahoma"/>
            <family val="2"/>
          </rPr>
          <t xml:space="preserve">
groot onderhoud en naloopbeurt, alternerend om de 6 jaar</t>
        </r>
      </text>
    </comment>
    <comment ref="N87" authorId="3" shapeId="0" xr:uid="{00000000-0006-0000-0000-000014000000}">
      <text>
        <r>
          <rPr>
            <b/>
            <sz val="9"/>
            <color indexed="81"/>
            <rFont val="Tahoma"/>
            <family val="2"/>
          </rPr>
          <t>Bernard:</t>
        </r>
        <r>
          <rPr>
            <sz val="9"/>
            <color indexed="81"/>
            <rFont val="Tahoma"/>
            <family val="2"/>
          </rPr>
          <t xml:space="preserve">
Uit schilderbegroting
</t>
        </r>
      </text>
    </comment>
    <comment ref="P87" authorId="3" shapeId="0" xr:uid="{00000000-0006-0000-0000-000015000000}">
      <text>
        <r>
          <rPr>
            <b/>
            <sz val="9"/>
            <color indexed="81"/>
            <rFont val="Tahoma"/>
            <family val="2"/>
          </rPr>
          <t>Bernard:</t>
        </r>
        <r>
          <rPr>
            <sz val="9"/>
            <color indexed="81"/>
            <rFont val="Tahoma"/>
            <family val="2"/>
          </rPr>
          <t xml:space="preserve">
groot onderhoud en naloopbeurt, alternerend om de 6 jaar</t>
        </r>
      </text>
    </comment>
    <comment ref="N88" authorId="3" shapeId="0" xr:uid="{00000000-0006-0000-0000-000016000000}">
      <text>
        <r>
          <rPr>
            <b/>
            <sz val="9"/>
            <color indexed="81"/>
            <rFont val="Tahoma"/>
            <family val="2"/>
          </rPr>
          <t>Bernard:</t>
        </r>
        <r>
          <rPr>
            <sz val="9"/>
            <color indexed="81"/>
            <rFont val="Tahoma"/>
            <family val="2"/>
          </rPr>
          <t xml:space="preserve">
Uit schilderbegroting</t>
        </r>
      </text>
    </comment>
    <comment ref="N89" authorId="3" shapeId="0" xr:uid="{00000000-0006-0000-0000-000017000000}">
      <text>
        <r>
          <rPr>
            <b/>
            <sz val="9"/>
            <color indexed="81"/>
            <rFont val="Tahoma"/>
            <family val="2"/>
          </rPr>
          <t>Bernard:</t>
        </r>
        <r>
          <rPr>
            <sz val="9"/>
            <color indexed="81"/>
            <rFont val="Tahoma"/>
            <family val="2"/>
          </rPr>
          <t xml:space="preserve">
Uit schilderbegroting</t>
        </r>
      </text>
    </comment>
    <comment ref="P94" authorId="3" shapeId="0" xr:uid="{00000000-0006-0000-0000-000018000000}">
      <text>
        <r>
          <rPr>
            <b/>
            <sz val="9"/>
            <color indexed="81"/>
            <rFont val="Tahoma"/>
            <family val="2"/>
          </rPr>
          <t>Bernard:</t>
        </r>
        <r>
          <rPr>
            <sz val="9"/>
            <color indexed="81"/>
            <rFont val="Tahoma"/>
            <family val="2"/>
          </rPr>
          <t xml:space="preserve">
Altijd gelijktijdig met schilderbeurten</t>
        </r>
      </text>
    </comment>
    <comment ref="P95" authorId="3" shapeId="0" xr:uid="{00000000-0006-0000-0000-000019000000}">
      <text>
        <r>
          <rPr>
            <b/>
            <sz val="9"/>
            <color indexed="81"/>
            <rFont val="Tahoma"/>
            <family val="2"/>
          </rPr>
          <t>Bernard:</t>
        </r>
        <r>
          <rPr>
            <sz val="9"/>
            <color indexed="81"/>
            <rFont val="Tahoma"/>
            <family val="2"/>
          </rPr>
          <t xml:space="preserve">
Altijd gelijktijdig met schilderbeurten</t>
        </r>
      </text>
    </comment>
    <comment ref="I136" authorId="2" shapeId="0" xr:uid="{00000000-0006-0000-0000-00001A000000}">
      <text>
        <r>
          <rPr>
            <b/>
            <sz val="9"/>
            <color indexed="81"/>
            <rFont val="Courier New"/>
            <family val="3"/>
          </rPr>
          <t>Petrik:</t>
        </r>
        <r>
          <rPr>
            <sz val="9"/>
            <color indexed="81"/>
            <rFont val="Courier New"/>
            <family val="3"/>
          </rPr>
          <t xml:space="preserve">
aangepast naar 8 (was 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Bernard</author>
  </authors>
  <commentList>
    <comment ref="E73" authorId="0" shapeId="0" xr:uid="{00000000-0006-0000-0100-000001000000}">
      <text>
        <r>
          <rPr>
            <b/>
            <sz val="9"/>
            <color indexed="81"/>
            <rFont val="Tahoma"/>
            <family val="2"/>
          </rPr>
          <t xml:space="preserve">Bernard:
</t>
        </r>
        <r>
          <rPr>
            <sz val="9"/>
            <color indexed="81"/>
            <rFont val="Tahoma"/>
            <family val="2"/>
          </rPr>
          <t>Uit schilderbegroting</t>
        </r>
        <r>
          <rPr>
            <b/>
            <sz val="9"/>
            <color indexed="81"/>
            <rFont val="Tahoma"/>
            <family val="2"/>
          </rPr>
          <t xml:space="preserve">
</t>
        </r>
      </text>
    </comment>
    <comment ref="E74" authorId="0" shapeId="0" xr:uid="{00000000-0006-0000-0100-000002000000}">
      <text>
        <r>
          <rPr>
            <b/>
            <sz val="9"/>
            <color indexed="81"/>
            <rFont val="Tahoma"/>
            <family val="2"/>
          </rPr>
          <t>Bernard:</t>
        </r>
        <r>
          <rPr>
            <sz val="9"/>
            <color indexed="81"/>
            <rFont val="Tahoma"/>
            <family val="2"/>
          </rPr>
          <t xml:space="preserve">
Uit schilderbegroting
</t>
        </r>
      </text>
    </comment>
    <comment ref="E75" authorId="0" shapeId="0" xr:uid="{00000000-0006-0000-0100-000003000000}">
      <text>
        <r>
          <rPr>
            <b/>
            <sz val="9"/>
            <color indexed="81"/>
            <rFont val="Tahoma"/>
            <family val="2"/>
          </rPr>
          <t>Bernard:</t>
        </r>
        <r>
          <rPr>
            <sz val="9"/>
            <color indexed="81"/>
            <rFont val="Tahoma"/>
            <family val="2"/>
          </rPr>
          <t xml:space="preserve">
Uit schilderbegroting</t>
        </r>
      </text>
    </comment>
    <comment ref="E76" authorId="0" shapeId="0" xr:uid="{00000000-0006-0000-0100-000004000000}">
      <text>
        <r>
          <rPr>
            <b/>
            <sz val="9"/>
            <color indexed="81"/>
            <rFont val="Tahoma"/>
            <family val="2"/>
          </rPr>
          <t>Bernard:</t>
        </r>
        <r>
          <rPr>
            <sz val="9"/>
            <color indexed="81"/>
            <rFont val="Tahoma"/>
            <family val="2"/>
          </rPr>
          <t xml:space="preserve">
Uit schilderbegroting</t>
        </r>
      </text>
    </comment>
  </commentList>
</comments>
</file>

<file path=xl/sharedStrings.xml><?xml version="1.0" encoding="utf-8"?>
<sst xmlns="http://schemas.openxmlformats.org/spreadsheetml/2006/main" count="1098" uniqueCount="368">
  <si>
    <t>Prijs per</t>
  </si>
  <si>
    <t>Eenheid</t>
  </si>
  <si>
    <t>Aantal</t>
  </si>
  <si>
    <t>Uitvoerings</t>
  </si>
  <si>
    <t>jaar</t>
  </si>
  <si>
    <t>Cycli</t>
  </si>
  <si>
    <t>Code</t>
  </si>
  <si>
    <t>BTW:</t>
  </si>
  <si>
    <t>Totaal</t>
  </si>
  <si>
    <t>prijs</t>
  </si>
  <si>
    <t>pst</t>
  </si>
  <si>
    <t>UITGANGSPUNTEN</t>
  </si>
  <si>
    <t>st</t>
  </si>
  <si>
    <t>Element</t>
  </si>
  <si>
    <t>Perc.</t>
  </si>
  <si>
    <t>Enh.</t>
  </si>
  <si>
    <t>Jaar</t>
  </si>
  <si>
    <t>BASISGEGEVENS</t>
  </si>
  <si>
    <t>Datum:</t>
  </si>
  <si>
    <t>m2</t>
  </si>
  <si>
    <t>m1</t>
  </si>
  <si>
    <t xml:space="preserve"> </t>
  </si>
  <si>
    <t>Opname periode:</t>
  </si>
  <si>
    <t>Bouwjaar:</t>
  </si>
  <si>
    <t>Orientatie</t>
  </si>
  <si>
    <t>Overzicht kosten in jaren</t>
  </si>
  <si>
    <t>Per jaar</t>
  </si>
  <si>
    <t>Gemiddeld</t>
  </si>
  <si>
    <t>JAREN</t>
  </si>
  <si>
    <t>UITGAVEN</t>
  </si>
  <si>
    <t>GEVELS</t>
  </si>
  <si>
    <t>DAK</t>
  </si>
  <si>
    <t>wat doen ?</t>
  </si>
  <si>
    <t>LUIFEL/DAKEN</t>
  </si>
  <si>
    <t>DAKRAMEN</t>
  </si>
  <si>
    <t>HWA</t>
  </si>
  <si>
    <t>HOUTEN DELEN</t>
  </si>
  <si>
    <t>HEKWERK</t>
  </si>
  <si>
    <t>BRANDTRAP</t>
  </si>
  <si>
    <t>SCHILDERWERK</t>
  </si>
  <si>
    <t>INTERIEUR</t>
  </si>
  <si>
    <t>KELDER</t>
  </si>
  <si>
    <t xml:space="preserve">VLOEREN </t>
  </si>
  <si>
    <t>TRAPPEN</t>
  </si>
  <si>
    <t>BINNENKOZIJNEN</t>
  </si>
  <si>
    <t>KEUKEN</t>
  </si>
  <si>
    <t>SANITAIRE RUIMTE</t>
  </si>
  <si>
    <t>INSTALLATIES</t>
  </si>
  <si>
    <t>?</t>
  </si>
  <si>
    <t>BEVEILIGING</t>
  </si>
  <si>
    <t>VENTILATIE</t>
  </si>
  <si>
    <t>INSPECTIE</t>
  </si>
  <si>
    <t>ADDITIONEEL</t>
  </si>
  <si>
    <t>KLACHTEN/MUTATIE</t>
  </si>
  <si>
    <t xml:space="preserve">gevelmetselwerk voorgevel herstel/reparatie </t>
  </si>
  <si>
    <t>gevelmetselwerk achtergevel herstel/reparatie</t>
  </si>
  <si>
    <t>kozijnen voorgevel reparatie</t>
  </si>
  <si>
    <t>kozijnen, ramen liggende delen reparatie herstel</t>
  </si>
  <si>
    <t>kozijnen voorgevel vervangen</t>
  </si>
  <si>
    <t xml:space="preserve">ventilatieroosters vervangen </t>
  </si>
  <si>
    <t>deuren voorgevel reparatie herstel</t>
  </si>
  <si>
    <t>ramen voorgevel</t>
  </si>
  <si>
    <t>kozijnen achtergevel reparatie</t>
  </si>
  <si>
    <t>kozijnen, ramen liggende delen</t>
  </si>
  <si>
    <t xml:space="preserve">kozijnen achtergevel vervangen </t>
  </si>
  <si>
    <t>ventilatierooster vervangen</t>
  </si>
  <si>
    <t>deuren achtergevel reparatie herstel</t>
  </si>
  <si>
    <t>ramen achtergevel</t>
  </si>
  <si>
    <t>Voegwerk voorgevel reparatie/herstel</t>
  </si>
  <si>
    <t>Voegwerk voorgevel vervangen inc reinigen en steigerswerk</t>
  </si>
  <si>
    <t>Voegwerk achtergevel reparatie/herstel</t>
  </si>
  <si>
    <t>Voegwerk achtergevel vervangen inc reinigen en steigerwerk</t>
  </si>
  <si>
    <t xml:space="preserve">Raapwerk opnieuw berapen </t>
  </si>
  <si>
    <t>betonbanden boven ramen br tot 250 mm herstellen</t>
  </si>
  <si>
    <t>vensterbank stenen geglazuurd herstel</t>
  </si>
  <si>
    <t>vensterbank stenen standaard als gevel herstel</t>
  </si>
  <si>
    <t>Beton/natuursteen bordes/trap</t>
  </si>
  <si>
    <t xml:space="preserve">hang en sluitwerk draaiende delen herstellen 29 stuks  </t>
  </si>
  <si>
    <t xml:space="preserve">steigerwerk tbv gevelrenovatie </t>
  </si>
  <si>
    <t xml:space="preserve">Dakpannen voorgevel type tuile du nord </t>
  </si>
  <si>
    <t>onderhoud dakbedekking pannendak</t>
  </si>
  <si>
    <t>Vervangen dakbedekking platte daken EPDM</t>
  </si>
  <si>
    <t>Isolatie platte daken aanbrengen</t>
  </si>
  <si>
    <t>onderhoud dakbedekking EPDM</t>
  </si>
  <si>
    <t>Vlonders kleine balkons herstellen</t>
  </si>
  <si>
    <t>dreentegels afm 300x300 mm / vlonders reinigen door bewoners</t>
  </si>
  <si>
    <t>dreentegels afm 300x300 mm  vervangen</t>
  </si>
  <si>
    <t>Vervangen zinken dakrand</t>
  </si>
  <si>
    <t>loodslabbe behandeld met triflex (deels)</t>
  </si>
  <si>
    <t>lood loketten</t>
  </si>
  <si>
    <t>Doorvoeren aanbrengen (rookgas, ventilatie)</t>
  </si>
  <si>
    <t>schoorsten metselwerk</t>
  </si>
  <si>
    <t>Valbeveiliging controleren</t>
  </si>
  <si>
    <t xml:space="preserve">Zinken dakbedekking </t>
  </si>
  <si>
    <t>Vervangen dakrand</t>
  </si>
  <si>
    <t>Aanbrengen loodslabbe</t>
  </si>
  <si>
    <t>DW lichtkoepel</t>
  </si>
  <si>
    <t>Vervangen dakramen</t>
  </si>
  <si>
    <t>vervangen bekleding dakkapel wangen zink</t>
  </si>
  <si>
    <t>vervangen af-/doorvoeren HWA</t>
  </si>
  <si>
    <t>Vervangen zink/PVC HWA incl. beugels</t>
  </si>
  <si>
    <t>Vervangen zinken dakgoten br circa 500 mm</t>
  </si>
  <si>
    <t xml:space="preserve">rabatdelen luifel voorgevel reparatie </t>
  </si>
  <si>
    <t xml:space="preserve">rabatdelen luifel voorgevel vervangen </t>
  </si>
  <si>
    <t>boeidelen tot 300 mm reparatie</t>
  </si>
  <si>
    <t>boeidelen tot 300 mm vervangen</t>
  </si>
  <si>
    <t>boeidelen/overstek geprofileerd tot 1000 mm incl klossen reparatie</t>
  </si>
  <si>
    <t xml:space="preserve">boeidelen/overstek geprofileerd tot 1000 mm incl klossen vervangen </t>
  </si>
  <si>
    <t>windveren dakkapel tot 300 mm reparatie</t>
  </si>
  <si>
    <t xml:space="preserve">windveren dakkapel tot 300 mm vervangen </t>
  </si>
  <si>
    <t>post reparatie houten geveldelen</t>
  </si>
  <si>
    <t>Spijlen hekwerk bijwerken</t>
  </si>
  <si>
    <t xml:space="preserve">Spijlen hekwerk verdieping bijwerken </t>
  </si>
  <si>
    <t xml:space="preserve">balustrades </t>
  </si>
  <si>
    <t>brandtrap</t>
  </si>
  <si>
    <t>Schilderwerk op hout, groot onderhoud OHD3</t>
  </si>
  <si>
    <t>Schilderwerk op hout, onderhoud naloopbeurt</t>
  </si>
  <si>
    <t>Schilderwerk op metaal</t>
  </si>
  <si>
    <t>Schilderwerk steenachtig</t>
  </si>
  <si>
    <t>kozijnen voorgevel onderhoudsbeurt</t>
  </si>
  <si>
    <t>kozijnen, ramen liggende delen reparatie herstel en bijwerken kozijnen</t>
  </si>
  <si>
    <t>kozijnen achtergevel onderhoudsbeurt</t>
  </si>
  <si>
    <t>Houtrotreparaties</t>
  </si>
  <si>
    <t>Meerprijs hoogwerkerkosten (bij specifieke panden)</t>
  </si>
  <si>
    <t>Betonnen vloer/wand en plafond</t>
  </si>
  <si>
    <t>balklagen vloerdelen</t>
  </si>
  <si>
    <t>granitovloer hal/gang</t>
  </si>
  <si>
    <t>Houten binnentrappen en balustrades herstel</t>
  </si>
  <si>
    <t>Binnenkozijnen en deuren reparatie/herstel</t>
  </si>
  <si>
    <t xml:space="preserve">Binnenkozijnen en deuren vervangen </t>
  </si>
  <si>
    <t>Projectkeuken</t>
  </si>
  <si>
    <t xml:space="preserve">Toiletten renovatie </t>
  </si>
  <si>
    <t>Closetpot met reservoir</t>
  </si>
  <si>
    <t>Fontein/wastafel incl. mengkraan</t>
  </si>
  <si>
    <t>Vloertegels</t>
  </si>
  <si>
    <t xml:space="preserve">Wandtegels </t>
  </si>
  <si>
    <t xml:space="preserve">Sauswerk wanden </t>
  </si>
  <si>
    <t>Kitwerk herstellen/vervangen</t>
  </si>
  <si>
    <t>Douchruimte renovatie</t>
  </si>
  <si>
    <t>Douchebak incl. mengkraan</t>
  </si>
  <si>
    <t xml:space="preserve">vloertegels </t>
  </si>
  <si>
    <t xml:space="preserve">wandtegels </t>
  </si>
  <si>
    <t>Kitvoeg herstellen/vervangen</t>
  </si>
  <si>
    <t>wastafels slaapkamers</t>
  </si>
  <si>
    <t>Vervangen CV-ketel HR107 combi</t>
  </si>
  <si>
    <t>Servicecontract + onderdelen CV ketel</t>
  </si>
  <si>
    <t>Intercom</t>
  </si>
  <si>
    <t>nalopen elektra</t>
  </si>
  <si>
    <t xml:space="preserve">nalopen leidingwerk water e.d (alles is opbouw) </t>
  </si>
  <si>
    <t>Electra servicecontract</t>
  </si>
  <si>
    <t>vervangen electra meterkast</t>
  </si>
  <si>
    <t>Vervangen blusser schuim 6 liter</t>
  </si>
  <si>
    <t>Servicecontract + onderdelen blussers</t>
  </si>
  <si>
    <t>Vervangen batterij rookmelders</t>
  </si>
  <si>
    <t>Vervangen gekoppelde rookmelders</t>
  </si>
  <si>
    <t>Vervangen accu noodverlichting</t>
  </si>
  <si>
    <t>Vervangen noodverlichting</t>
  </si>
  <si>
    <t>Controleren brandmeldinstallatie</t>
  </si>
  <si>
    <t>Vervangen dakventilator, ventilatorunit</t>
  </si>
  <si>
    <t>Vervangen/nakijken  afzuigkap aansluiting</t>
  </si>
  <si>
    <t>ventilatie doucheruimtes</t>
  </si>
  <si>
    <t>ventilatie toiletten</t>
  </si>
  <si>
    <t>asbestdoorvoerkappen op dak ??????</t>
  </si>
  <si>
    <t>Opname bouwkundige toestand</t>
  </si>
  <si>
    <t>normbedrag per eenheid</t>
  </si>
  <si>
    <t>Groep</t>
  </si>
  <si>
    <t>Onderdeel</t>
  </si>
  <si>
    <t>Omschrijving</t>
  </si>
  <si>
    <t>voorgevel</t>
  </si>
  <si>
    <t>achtergevel</t>
  </si>
  <si>
    <t>zijgevel</t>
  </si>
  <si>
    <t>voor- en achtergevel</t>
  </si>
  <si>
    <t>Condtie</t>
  </si>
  <si>
    <t>niet aanwezig</t>
  </si>
  <si>
    <t>nvt</t>
  </si>
  <si>
    <t>verouderd</t>
  </si>
  <si>
    <t>2010, Oranjedak</t>
  </si>
  <si>
    <t>bewoners zelf</t>
  </si>
  <si>
    <t>2012 Pruiijn achtergevel, 2011 Pruijn voorgevel</t>
  </si>
  <si>
    <t>uitgaan van tenminste 2 x 1,80 (= 3 x 60 cm)</t>
  </si>
  <si>
    <t xml:space="preserve">linoleum (bewoners) over vloertegels </t>
  </si>
  <si>
    <t>oude stijl tegels (niet vervangen)</t>
  </si>
  <si>
    <t xml:space="preserve">door bewoners (alleen bij vervangen/renovatie toilet) </t>
  </si>
  <si>
    <t xml:space="preserve">douchebak hier niet van toepassing (geheel  tegelwerk) </t>
  </si>
  <si>
    <t xml:space="preserve">door bewoners (alleen bij vervangen/renovatie badkamer) </t>
  </si>
  <si>
    <t xml:space="preserve">douche en badruimtes opbouw </t>
  </si>
  <si>
    <t>bjr. 2002</t>
  </si>
  <si>
    <t>veiligheid &amp; gezondheid</t>
  </si>
  <si>
    <t>mutatieonderhoud v.r.v. woonvereniging</t>
  </si>
  <si>
    <t xml:space="preserve">pst </t>
  </si>
  <si>
    <t>inc</t>
  </si>
  <si>
    <t>dak</t>
  </si>
  <si>
    <t>ps</t>
  </si>
  <si>
    <t>ketel</t>
  </si>
  <si>
    <t>pand</t>
  </si>
  <si>
    <t>eh</t>
  </si>
  <si>
    <t>Datum</t>
  </si>
  <si>
    <t>kozijnen, ramen liggende reparatie en bijwerken kozijnen</t>
  </si>
  <si>
    <t>boeidelen/overstek profiel tot 100 cm incl klossen reparatie</t>
  </si>
  <si>
    <t>boeidelen/overstek profiel tot 100 cm incl klossen vervangen</t>
  </si>
  <si>
    <t>dreentegels afm 300x300 mm / vlonders reinigen bewoners</t>
  </si>
  <si>
    <t>mee laten lopen met klein OH ivm. Koste spreiden</t>
  </si>
  <si>
    <t>Planning</t>
  </si>
  <si>
    <t>index</t>
  </si>
  <si>
    <t>Urgentie</t>
  </si>
  <si>
    <t>Pand adres</t>
  </si>
  <si>
    <t>Bouriciusstraat 16 Arnhem</t>
  </si>
  <si>
    <t xml:space="preserve">orientatie </t>
  </si>
  <si>
    <t>Frequentie</t>
  </si>
  <si>
    <t>Norm</t>
  </si>
  <si>
    <t>Eigen ervaring</t>
  </si>
  <si>
    <t xml:space="preserve">deuren achtergevel </t>
  </si>
  <si>
    <t>AFWIJKINGEN VOOR DIT PAND, hieronder volledig invullen</t>
  </si>
  <si>
    <t xml:space="preserve">complete kelder wordt gebruikt als opslag </t>
  </si>
  <si>
    <t>SCHUUR</t>
  </si>
  <si>
    <t>Niet aanwezig</t>
  </si>
  <si>
    <t>ZONWERING</t>
  </si>
  <si>
    <t xml:space="preserve">Zonwering </t>
  </si>
  <si>
    <t>TUIN</t>
  </si>
  <si>
    <t xml:space="preserve">tuin en bestrating e.d. </t>
  </si>
  <si>
    <t>NORMBEDRAGEN</t>
  </si>
  <si>
    <t>Normbedragen ex BTW</t>
  </si>
  <si>
    <t>Bron</t>
  </si>
  <si>
    <t>Eh</t>
  </si>
  <si>
    <t>GEVEL</t>
  </si>
  <si>
    <t>Vervangen knipvoeg</t>
  </si>
  <si>
    <t>Geho</t>
  </si>
  <si>
    <t>Vervangen voeg platvol</t>
  </si>
  <si>
    <t>Vervangen voeg plat verdiept</t>
  </si>
  <si>
    <t>Raapwerk opnieuw berapen</t>
  </si>
  <si>
    <t>Bouwkostenwijzer</t>
  </si>
  <si>
    <t>Vervangen dakpannen</t>
  </si>
  <si>
    <t>Vervangen leien</t>
  </si>
  <si>
    <t>Aanname</t>
  </si>
  <si>
    <t>Oranjedak</t>
  </si>
  <si>
    <t>Vervangen loodslabbe</t>
  </si>
  <si>
    <t>Serco</t>
  </si>
  <si>
    <t>BALKONS</t>
  </si>
  <si>
    <t>Vervangen dakbedekking</t>
  </si>
  <si>
    <t>Aanbrengen tegels/vlonders, hout</t>
  </si>
  <si>
    <t>Vervangen lichtkoepel</t>
  </si>
  <si>
    <t>vervangen bekleding dakkapel wangen/dak</t>
  </si>
  <si>
    <t>Vervangen zinken dakgoten</t>
  </si>
  <si>
    <t>Schilderbegroting</t>
  </si>
  <si>
    <t>Vervangen boiler close-in 10 liter</t>
  </si>
  <si>
    <t>Vervangen boiler gas/elektra</t>
  </si>
  <si>
    <t>Vervangen keukengeiser gesloten</t>
  </si>
  <si>
    <t>Vervangen bad/douchegeiser gesloten</t>
  </si>
  <si>
    <t>Zonnepanelen vervangen</t>
  </si>
  <si>
    <t>Omvormers vervangen</t>
  </si>
  <si>
    <t>Zonneboilerinstallatie (2-4 collectoren incl. vat)</t>
  </si>
  <si>
    <t>Luchtwaterwarmtepomp</t>
  </si>
  <si>
    <t>Internet</t>
  </si>
  <si>
    <t>Pelletkachel individueel</t>
  </si>
  <si>
    <t>Pelletkachel, collectief</t>
  </si>
  <si>
    <t>Helofytenfilter, regulier onderhoud</t>
  </si>
  <si>
    <t>Van Dien</t>
  </si>
  <si>
    <t>Helofytenfilter, vervanging pompen &amp; substraat</t>
  </si>
  <si>
    <t>eenheid</t>
  </si>
  <si>
    <t>Vervangen brandslang 3/4"</t>
  </si>
  <si>
    <t>Smeba</t>
  </si>
  <si>
    <t>Servicecontract + onderdelen brandslang</t>
  </si>
  <si>
    <t>Afpersen brandslang</t>
  </si>
  <si>
    <t>Vervangen keuken-/toiletventilator, afzuigkap</t>
  </si>
  <si>
    <t>Vervangen projectkeuken</t>
  </si>
  <si>
    <t>Vervangen closetpot met reservoir</t>
  </si>
  <si>
    <t>Vervangen fontein/wastafel incl. mengkraan</t>
  </si>
  <si>
    <t>Vervangen douchebak incl. mengkraan</t>
  </si>
  <si>
    <t>Kitwerk douche vervangen</t>
  </si>
  <si>
    <t>Badkamer renovatie</t>
  </si>
  <si>
    <t>Herstellen monumentaal</t>
  </si>
  <si>
    <t>Herstellen eenvoudig</t>
  </si>
  <si>
    <t>KLACHTEN</t>
  </si>
  <si>
    <t xml:space="preserve">GEBREKENLIJST </t>
  </si>
  <si>
    <t>Conditie</t>
  </si>
  <si>
    <t xml:space="preserve">Voegwerk is zeer slecht moet binnen nu en 4 jaar vervangen worden </t>
  </si>
  <si>
    <t>sauswerk buitenmuren is allemaal slecht (achtergevel) . Dit wordt vernieuwd tegelijk met nieuw voegwerk</t>
  </si>
  <si>
    <t>natuursteen stoep bij voordeur vertoont enkele beschadigingen (hoeken af)</t>
  </si>
  <si>
    <t>er ontbreken 2 brandtrappen en een deel van een brandtrap</t>
  </si>
  <si>
    <t>er ontbreek een hekwerk bovenste verdieping circa 1200 mm  (hoogte hekwerk ?)</t>
  </si>
  <si>
    <t>overstek voorgevel bij HWA, rabatdelen zijn kaal en waarschijnlijk verrot dus moeten vervangen worden.</t>
  </si>
  <si>
    <t xml:space="preserve">HEMELWATERAFVOEREN </t>
  </si>
  <si>
    <t>achterzijde hangt een hemelwaterafvoer geheel los 2e verdieping</t>
  </si>
  <si>
    <t>DAKBEDEKKING</t>
  </si>
  <si>
    <t xml:space="preserve">op eerste verdieping (dak balkon) hier groeit klimop door de bedekking. </t>
  </si>
  <si>
    <t xml:space="preserve">op eerste verdieping (dak balkon) is de opstand tegen de woning veel te laag. Het water loopt hier naar binnen </t>
  </si>
  <si>
    <t xml:space="preserve">tevens is het lood op diverse plaatsen zeer matig. Gerepareerd met triflex coating </t>
  </si>
  <si>
    <t>vlonder balkon 1e verdieping voorgevel is erg slecht</t>
  </si>
  <si>
    <t>asbest dakkappen zijn aanwezig</t>
  </si>
  <si>
    <t>rookmelders op diverse plaatsen verwijderd, 4 stuks</t>
  </si>
  <si>
    <t>brandblussers moeten worden gekeurd, dit gebeurt op korte termijn</t>
  </si>
  <si>
    <t>granito vloer, leiding ligt aan de oppervlakte zsm repareren</t>
  </si>
  <si>
    <t xml:space="preserve">CV ketel is niet gekeurd (dit gaat Wbvg zelf oppakken) </t>
  </si>
  <si>
    <t>Nader onderzoek gewenst</t>
  </si>
  <si>
    <t>Aantal  1</t>
  </si>
  <si>
    <t xml:space="preserve">Object: </t>
  </si>
  <si>
    <t xml:space="preserve">Plaats: </t>
  </si>
  <si>
    <t>Plaats</t>
  </si>
  <si>
    <t>Aspect</t>
  </si>
  <si>
    <t>Prioriteit</t>
  </si>
  <si>
    <t>Voorgevel</t>
  </si>
  <si>
    <t>Noord</t>
  </si>
  <si>
    <t>Zuid</t>
  </si>
  <si>
    <t>Achtergevel</t>
  </si>
  <si>
    <t>Zijgevel</t>
  </si>
  <si>
    <t>METERKAST</t>
  </si>
  <si>
    <t>OVERIG:</t>
  </si>
  <si>
    <t>TOTAAL ex BTW</t>
  </si>
  <si>
    <t>BTW 21%</t>
  </si>
  <si>
    <t>TOTAAL incl. BTW</t>
  </si>
  <si>
    <t xml:space="preserve">  </t>
  </si>
  <si>
    <t>Slecht voegwerk knipvoeg</t>
  </si>
  <si>
    <t>Slecht voegwerk</t>
  </si>
  <si>
    <t>post schilderwerk</t>
  </si>
  <si>
    <t xml:space="preserve"> percentatge opnemen</t>
  </si>
  <si>
    <t>persentage opnemen</t>
  </si>
  <si>
    <t>Nvt vervalt exclusief muurwerk buurman</t>
  </si>
  <si>
    <t>Wis sauswerk</t>
  </si>
  <si>
    <t>Redelijke staat</t>
  </si>
  <si>
    <t>Matig</t>
  </si>
  <si>
    <t>Einde exploitatie</t>
  </si>
  <si>
    <t>inclusief balkon voor-achter 200 Oranjedak</t>
  </si>
  <si>
    <t>Vervalt, 2010, Oranjedak</t>
  </si>
  <si>
    <t xml:space="preserve">zeer matig ingestreken- 2010, Oranjedak </t>
  </si>
  <si>
    <t>Goed</t>
  </si>
  <si>
    <t>Dak Luifel en dakkapellen</t>
  </si>
  <si>
    <t>2010, Oranjedak   70x130+ 200x140</t>
  </si>
  <si>
    <t>Deel boei bij HWA verrot</t>
  </si>
  <si>
    <t>Vernieuwd hekwerk voorzijde einde exploitatie</t>
  </si>
  <si>
    <t>Hekwerk ontbreekt</t>
  </si>
  <si>
    <t>Brandtrap verd2/1 -1/bgg asfwezig ?</t>
  </si>
  <si>
    <t>Kelder gebruikt voor opslag</t>
  </si>
  <si>
    <t>constuctie controle uitvoeren?</t>
  </si>
  <si>
    <t>sterk verouderd -licht aan de oppervlakte</t>
  </si>
  <si>
    <t>planmatig opgenomen</t>
  </si>
  <si>
    <t>1 stuks leiding los</t>
  </si>
  <si>
    <t>Remeha Avanti 2010 vanaf 2016 controle</t>
  </si>
  <si>
    <t>Jaarlijkse controle</t>
  </si>
  <si>
    <t xml:space="preserve">door bewoner verwijderd ? vanaf 2010   </t>
  </si>
  <si>
    <t>Jaarlikse controle</t>
  </si>
  <si>
    <t>Post Daken</t>
  </si>
  <si>
    <t>OH-Uitgaven gemiddeld per Maand/ Object</t>
  </si>
  <si>
    <t>Peridoe van 30 jaar</t>
  </si>
  <si>
    <t>Peridoe van 20 jaar</t>
  </si>
  <si>
    <t>Periode van 10 jaar</t>
  </si>
  <si>
    <t>Norm exclusief BTW</t>
  </si>
  <si>
    <t>Dak-voorgevel</t>
  </si>
  <si>
    <t>Daken</t>
  </si>
  <si>
    <t xml:space="preserve">Daken </t>
  </si>
  <si>
    <t>Intern</t>
  </si>
  <si>
    <t>intern</t>
  </si>
  <si>
    <t>onderhoud dakbedekking EPDM + afscheiding</t>
  </si>
  <si>
    <t>element</t>
  </si>
  <si>
    <t>Douche</t>
  </si>
  <si>
    <t>Tolilet</t>
  </si>
  <si>
    <t>huurders</t>
  </si>
  <si>
    <t>OH-uitgaven per maand</t>
  </si>
  <si>
    <t>Wonen DAEB</t>
  </si>
  <si>
    <t>wijziging</t>
  </si>
  <si>
    <t>Gem: 30 jaar</t>
  </si>
  <si>
    <t>MODEL ONDERHOUDSPLANNING WONEN</t>
  </si>
  <si>
    <t>Eigenaar</t>
  </si>
  <si>
    <t>Woonfunctie X m2</t>
  </si>
  <si>
    <t>Adres</t>
  </si>
  <si>
    <t>Naam</t>
  </si>
  <si>
    <t>0000XX Plaats</t>
  </si>
  <si>
    <t>BTW 9%</t>
  </si>
  <si>
    <t>t/m 2051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</si>
</sst>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quot;€&quot;\ #,##0.00_-;&quot;€&quot;\ #,##0.00\-"/>
    <numFmt numFmtId="165" formatCode="_-* #,##0.00_-;_-* #,##0.00\-;_-* &quot;-&quot;??_-;_-@_-"/>
    <numFmt numFmtId="166" formatCode="_-&quot;fl&quot;\ * #,##0.00_-;_-&quot;fl&quot;\ * #,##0.00\-;_-&quot;fl&quot;\ * &quot;-&quot;??_-;_-@_-"/>
    <numFmt numFmtId="167" formatCode="0.00_)"/>
    <numFmt numFmtId="168" formatCode="0.0%"/>
    <numFmt numFmtId="169" formatCode="_-[$€-413]\ * #,##0.00_-;_-[$€-413]\ * #,##0.00\-;_-[$€-413]\ * &quot;-&quot;??_-;_-@_-"/>
    <numFmt numFmtId="170" formatCode="_-[$€]\ * #,##0.00_-;_-[$€]\ * #,##0.00\-;_-[$€]\ * &quot;-&quot;??_-;_-@_-"/>
    <numFmt numFmtId="171" formatCode="0_)"/>
    <numFmt numFmtId="172" formatCode="dd/mm/yyyy"/>
    <numFmt numFmtId="173" formatCode="_-[$€]* #,##0.00_-;_-[$€]* #,##0.00\-;_-[$€]* \-??_-;_-@_-"/>
    <numFmt numFmtId="174" formatCode="#.##000"/>
    <numFmt numFmtId="175" formatCode="\$#,#00"/>
    <numFmt numFmtId="176" formatCode="m&quot;onth &quot;d&quot;, yyyy&quot;"/>
    <numFmt numFmtId="177" formatCode="#,#00"/>
    <numFmt numFmtId="178" formatCode="#,"/>
    <numFmt numFmtId="179" formatCode="%#,#00"/>
  </numFmts>
  <fonts count="40"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sz val="8"/>
      <name val="Arial"/>
      <family val="2"/>
    </font>
    <font>
      <b/>
      <sz val="14"/>
      <name val="Arial"/>
      <family val="2"/>
    </font>
    <font>
      <sz val="12"/>
      <color indexed="8"/>
      <name val="Arial"/>
      <family val="2"/>
    </font>
    <font>
      <sz val="11"/>
      <name val="Arial"/>
      <family val="2"/>
    </font>
    <font>
      <sz val="11"/>
      <color indexed="9"/>
      <name val="Arial"/>
      <family val="2"/>
    </font>
    <font>
      <sz val="10"/>
      <color rgb="FFFF0000"/>
      <name val="Arial"/>
      <family val="2"/>
    </font>
    <font>
      <b/>
      <sz val="12"/>
      <color theme="0"/>
      <name val="Arial"/>
      <family val="2"/>
    </font>
    <font>
      <b/>
      <sz val="12"/>
      <color rgb="FFFF0000"/>
      <name val="Arial"/>
      <family val="2"/>
    </font>
    <font>
      <sz val="12"/>
      <color rgb="FFFF0000"/>
      <name val="Arial"/>
      <family val="2"/>
    </font>
    <font>
      <sz val="12"/>
      <name val="Courier New"/>
      <family val="3"/>
    </font>
    <font>
      <sz val="14"/>
      <name val="Arial"/>
      <family val="2"/>
    </font>
    <font>
      <sz val="16"/>
      <name val="Arial"/>
      <family val="2"/>
    </font>
    <font>
      <sz val="11"/>
      <color indexed="8"/>
      <name val="Arial"/>
      <family val="2"/>
    </font>
    <font>
      <b/>
      <sz val="10"/>
      <color indexed="81"/>
      <name val="Tahoma"/>
      <family val="2"/>
    </font>
    <font>
      <b/>
      <sz val="9"/>
      <color indexed="81"/>
      <name val="Tahoma"/>
      <family val="2"/>
    </font>
    <font>
      <sz val="9"/>
      <color indexed="81"/>
      <name val="Tahoma"/>
      <family val="2"/>
    </font>
    <font>
      <b/>
      <sz val="9"/>
      <color indexed="81"/>
      <name val="Courier New"/>
      <family val="3"/>
    </font>
    <font>
      <sz val="9"/>
      <color indexed="81"/>
      <name val="Courier New"/>
      <family val="3"/>
    </font>
    <font>
      <sz val="20"/>
      <color indexed="8"/>
      <name val="Arial"/>
      <family val="2"/>
    </font>
    <font>
      <sz val="12"/>
      <color theme="0"/>
      <name val="Arial"/>
      <family val="2"/>
    </font>
    <font>
      <b/>
      <sz val="18"/>
      <color theme="0"/>
      <name val="Arial"/>
      <family val="2"/>
    </font>
    <font>
      <b/>
      <sz val="12"/>
      <color rgb="FFFFFF00"/>
      <name val="Arial"/>
      <family val="2"/>
    </font>
    <font>
      <b/>
      <sz val="24"/>
      <color indexed="10"/>
      <name val="Times New Roman"/>
      <family val="1"/>
    </font>
    <font>
      <sz val="12"/>
      <color indexed="9"/>
      <name val="Courier New"/>
      <family val="3"/>
    </font>
    <font>
      <sz val="18"/>
      <name val="Arial"/>
      <family val="2"/>
    </font>
    <font>
      <sz val="14"/>
      <color theme="0"/>
      <name val="Arial"/>
      <family val="2"/>
    </font>
    <font>
      <b/>
      <i/>
      <sz val="14"/>
      <color theme="0"/>
      <name val="Arial"/>
      <family val="2"/>
    </font>
    <font>
      <sz val="12"/>
      <color theme="1"/>
      <name val="Calibri"/>
      <family val="2"/>
      <scheme val="minor"/>
    </font>
    <font>
      <sz val="1"/>
      <color indexed="8"/>
      <name val="Courier New"/>
      <family val="3"/>
    </font>
    <font>
      <b/>
      <sz val="1"/>
      <color indexed="8"/>
      <name val="Courier New"/>
      <family val="3"/>
    </font>
    <font>
      <b/>
      <sz val="11"/>
      <name val="Arial"/>
      <family val="2"/>
    </font>
    <font>
      <i/>
      <sz val="14"/>
      <color theme="0"/>
      <name val="Arial"/>
      <family val="2"/>
    </font>
    <font>
      <sz val="22"/>
      <color rgb="FFFF0000"/>
      <name val="Arial"/>
      <family val="2"/>
    </font>
    <font>
      <b/>
      <sz val="14"/>
      <color theme="0"/>
      <name val="Arial"/>
      <family val="2"/>
    </font>
  </fonts>
  <fills count="2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31"/>
      </patternFill>
    </fill>
    <fill>
      <patternFill patternType="solid">
        <fgColor indexed="12"/>
        <bgColor indexed="39"/>
      </patternFill>
    </fill>
    <fill>
      <patternFill patternType="solid">
        <fgColor rgb="FFFF0000"/>
        <bgColor indexed="31"/>
      </patternFill>
    </fill>
    <fill>
      <patternFill patternType="solid">
        <fgColor rgb="FFFF0000"/>
        <bgColor indexed="64"/>
      </patternFill>
    </fill>
    <fill>
      <patternFill patternType="solid">
        <fgColor indexed="9"/>
        <bgColor indexed="26"/>
      </patternFill>
    </fill>
    <fill>
      <patternFill patternType="solid">
        <fgColor theme="0"/>
        <bgColor indexed="31"/>
      </patternFill>
    </fill>
    <fill>
      <patternFill patternType="solid">
        <fgColor theme="9" tint="0.59999389629810485"/>
        <bgColor indexed="31"/>
      </patternFill>
    </fill>
    <fill>
      <patternFill patternType="solid">
        <fgColor theme="9" tint="0.59996337778862885"/>
        <bgColor indexed="64"/>
      </patternFill>
    </fill>
    <fill>
      <patternFill patternType="solid">
        <fgColor theme="0" tint="-0.249977111117893"/>
        <bgColor indexed="26"/>
      </patternFill>
    </fill>
    <fill>
      <patternFill patternType="solid">
        <fgColor rgb="FFFF0000"/>
        <bgColor indexed="26"/>
      </patternFill>
    </fill>
    <fill>
      <patternFill patternType="solid">
        <fgColor theme="9" tint="0.59999389629810485"/>
        <bgColor indexed="26"/>
      </patternFill>
    </fill>
    <fill>
      <patternFill patternType="solid">
        <fgColor theme="0" tint="-0.24994659260841701"/>
        <bgColor indexed="64"/>
      </patternFill>
    </fill>
    <fill>
      <patternFill patternType="solid">
        <fgColor theme="0" tint="-0.24994659260841701"/>
        <bgColor indexed="31"/>
      </patternFill>
    </fill>
    <fill>
      <patternFill patternType="solid">
        <fgColor theme="0" tint="-0.14999847407452621"/>
        <bgColor indexed="22"/>
      </patternFill>
    </fill>
    <fill>
      <patternFill patternType="solid">
        <fgColor theme="0" tint="-0.34998626667073579"/>
        <bgColor indexed="31"/>
      </patternFill>
    </fill>
    <fill>
      <patternFill patternType="solid">
        <fgColor theme="0" tint="-0.34998626667073579"/>
        <bgColor indexed="64"/>
      </patternFill>
    </fill>
  </fills>
  <borders count="7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auto="1"/>
      </top>
      <bottom style="thin">
        <color indexed="64"/>
      </bottom>
      <diagonal/>
    </border>
    <border>
      <left style="thin">
        <color indexed="8"/>
      </left>
      <right style="thin">
        <color indexed="8"/>
      </right>
      <top style="thin">
        <color indexed="8"/>
      </top>
      <bottom style="medium">
        <color auto="1"/>
      </bottom>
      <diagonal/>
    </border>
    <border>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8"/>
      </right>
      <top/>
      <bottom/>
      <diagonal/>
    </border>
    <border>
      <left style="thin">
        <color indexed="8"/>
      </left>
      <right style="thin">
        <color indexed="8"/>
      </right>
      <top/>
      <bottom/>
      <diagonal/>
    </border>
    <border>
      <left style="medium">
        <color indexed="8"/>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style="double">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medium">
        <color indexed="8"/>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medium">
        <color indexed="8"/>
      </bottom>
      <diagonal/>
    </border>
    <border>
      <left style="thin">
        <color indexed="8"/>
      </left>
      <right style="thin">
        <color indexed="8"/>
      </right>
      <top style="medium">
        <color indexed="64"/>
      </top>
      <bottom style="medium">
        <color auto="1"/>
      </bottom>
      <diagonal/>
    </border>
    <border>
      <left style="thin">
        <color indexed="8"/>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auto="1"/>
      </bottom>
      <diagonal/>
    </border>
    <border>
      <left style="thin">
        <color indexed="64"/>
      </left>
      <right style="thin">
        <color indexed="64"/>
      </right>
      <top style="thin">
        <color indexed="8"/>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6">
    <xf numFmtId="0" fontId="0" fillId="0" borderId="0"/>
    <xf numFmtId="170"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5" fillId="0" borderId="0"/>
    <xf numFmtId="9" fontId="15" fillId="0" borderId="0" applyFill="0" applyBorder="0" applyAlignment="0" applyProtection="0"/>
    <xf numFmtId="0" fontId="33" fillId="0" borderId="0"/>
    <xf numFmtId="173" fontId="15" fillId="0" borderId="0" applyFont="0" applyFill="0" applyBorder="0" applyAlignment="0" applyProtection="0"/>
    <xf numFmtId="174" fontId="34" fillId="0" borderId="0">
      <protection locked="0"/>
    </xf>
    <xf numFmtId="175" fontId="34" fillId="0" borderId="0">
      <protection locked="0"/>
    </xf>
    <xf numFmtId="176" fontId="34" fillId="0" borderId="0">
      <protection locked="0"/>
    </xf>
    <xf numFmtId="177" fontId="34" fillId="0" borderId="0">
      <protection locked="0"/>
    </xf>
    <xf numFmtId="178" fontId="35" fillId="0" borderId="0">
      <protection locked="0"/>
    </xf>
    <xf numFmtId="178" fontId="35" fillId="0" borderId="0">
      <protection locked="0"/>
    </xf>
    <xf numFmtId="179" fontId="34" fillId="0" borderId="0">
      <protection locked="0"/>
    </xf>
    <xf numFmtId="178" fontId="34" fillId="0" borderId="49">
      <protection locked="0"/>
    </xf>
  </cellStyleXfs>
  <cellXfs count="291">
    <xf numFmtId="0" fontId="0" fillId="0" borderId="0" xfId="0"/>
    <xf numFmtId="167" fontId="4" fillId="0" borderId="0" xfId="0" applyNumberFormat="1" applyFont="1" applyBorder="1" applyProtection="1"/>
    <xf numFmtId="0" fontId="5" fillId="0" borderId="0" xfId="0" applyFont="1"/>
    <xf numFmtId="0" fontId="2" fillId="0" borderId="0" xfId="0" applyFont="1"/>
    <xf numFmtId="10" fontId="0" fillId="0" borderId="0" xfId="2" applyNumberFormat="1" applyFont="1"/>
    <xf numFmtId="0" fontId="1" fillId="0" borderId="0" xfId="0" applyFont="1"/>
    <xf numFmtId="0" fontId="5" fillId="0" borderId="13" xfId="0" applyFont="1" applyBorder="1"/>
    <xf numFmtId="0" fontId="3" fillId="4" borderId="7" xfId="0" applyFont="1" applyFill="1" applyBorder="1"/>
    <xf numFmtId="0" fontId="5" fillId="4" borderId="8" xfId="0" applyFont="1" applyFill="1" applyBorder="1"/>
    <xf numFmtId="0" fontId="5" fillId="4" borderId="0" xfId="0" applyFont="1" applyFill="1" applyBorder="1"/>
    <xf numFmtId="0" fontId="3" fillId="4" borderId="6" xfId="0" applyFont="1" applyFill="1" applyBorder="1"/>
    <xf numFmtId="0" fontId="3" fillId="4" borderId="0" xfId="0" applyFont="1" applyFill="1" applyBorder="1"/>
    <xf numFmtId="0" fontId="3" fillId="4" borderId="0" xfId="0" quotePrefix="1" applyFont="1" applyFill="1" applyBorder="1" applyAlignment="1">
      <alignment horizontal="left"/>
    </xf>
    <xf numFmtId="0" fontId="5" fillId="4" borderId="6" xfId="0" applyFont="1" applyFill="1" applyBorder="1"/>
    <xf numFmtId="0" fontId="5" fillId="4" borderId="13" xfId="0" applyFont="1" applyFill="1" applyBorder="1"/>
    <xf numFmtId="0" fontId="3" fillId="4" borderId="12" xfId="0" applyFont="1" applyFill="1" applyBorder="1"/>
    <xf numFmtId="0" fontId="3" fillId="0" borderId="4" xfId="0" applyFont="1" applyBorder="1"/>
    <xf numFmtId="0" fontId="3" fillId="0" borderId="17" xfId="0" applyFont="1" applyBorder="1"/>
    <xf numFmtId="2" fontId="3" fillId="0" borderId="3" xfId="0" applyNumberFormat="1" applyFont="1" applyBorder="1"/>
    <xf numFmtId="0" fontId="5" fillId="0" borderId="0" xfId="0" applyFont="1" applyBorder="1"/>
    <xf numFmtId="0" fontId="8" fillId="0" borderId="0" xfId="0" applyFont="1"/>
    <xf numFmtId="169" fontId="5" fillId="0" borderId="0" xfId="0" applyNumberFormat="1" applyFont="1"/>
    <xf numFmtId="0" fontId="11" fillId="0" borderId="0" xfId="0" applyFont="1"/>
    <xf numFmtId="1" fontId="0" fillId="0" borderId="0" xfId="0" applyNumberFormat="1"/>
    <xf numFmtId="1" fontId="1" fillId="0" borderId="0" xfId="0" applyNumberFormat="1" applyFont="1"/>
    <xf numFmtId="0" fontId="5" fillId="0" borderId="0" xfId="0" applyFont="1" applyProtection="1">
      <protection locked="0"/>
    </xf>
    <xf numFmtId="0" fontId="3" fillId="0" borderId="0" xfId="0" applyFont="1" applyFill="1" applyBorder="1" applyAlignment="1" applyProtection="1">
      <alignment horizontal="left"/>
      <protection locked="0"/>
    </xf>
    <xf numFmtId="0" fontId="3" fillId="4" borderId="7" xfId="0" applyFont="1" applyFill="1" applyBorder="1" applyProtection="1">
      <protection locked="0"/>
    </xf>
    <xf numFmtId="0" fontId="5" fillId="4" borderId="8" xfId="0" applyFont="1" applyFill="1" applyBorder="1" applyProtection="1">
      <protection locked="0"/>
    </xf>
    <xf numFmtId="0" fontId="5" fillId="4" borderId="9" xfId="0" applyFont="1" applyFill="1" applyBorder="1" applyProtection="1">
      <protection locked="0"/>
    </xf>
    <xf numFmtId="0" fontId="3" fillId="4" borderId="6" xfId="0" applyFont="1" applyFill="1" applyBorder="1" applyProtection="1">
      <protection locked="0"/>
    </xf>
    <xf numFmtId="0" fontId="3" fillId="4" borderId="0" xfId="0" applyFont="1" applyFill="1" applyBorder="1" applyProtection="1">
      <protection locked="0"/>
    </xf>
    <xf numFmtId="0" fontId="5" fillId="4" borderId="0" xfId="0" applyFont="1" applyFill="1" applyBorder="1" applyProtection="1">
      <protection locked="0"/>
    </xf>
    <xf numFmtId="0" fontId="5" fillId="4" borderId="11" xfId="0" applyFont="1" applyFill="1" applyBorder="1" applyProtection="1">
      <protection locked="0"/>
    </xf>
    <xf numFmtId="0" fontId="3" fillId="4" borderId="0" xfId="0" applyFont="1" applyFill="1" applyBorder="1" applyAlignment="1" applyProtection="1">
      <alignment horizontal="left"/>
      <protection locked="0"/>
    </xf>
    <xf numFmtId="0" fontId="3" fillId="4" borderId="6" xfId="0" quotePrefix="1" applyFont="1" applyFill="1" applyBorder="1" applyAlignment="1" applyProtection="1">
      <alignment horizontal="left"/>
      <protection locked="0"/>
    </xf>
    <xf numFmtId="0" fontId="5" fillId="4" borderId="12" xfId="0" applyFont="1" applyFill="1" applyBorder="1" applyProtection="1">
      <protection locked="0"/>
    </xf>
    <xf numFmtId="0" fontId="5" fillId="4" borderId="13" xfId="0" applyFont="1" applyFill="1" applyBorder="1" applyProtection="1">
      <protection locked="0"/>
    </xf>
    <xf numFmtId="0" fontId="5" fillId="4" borderId="14" xfId="0" applyFont="1" applyFill="1" applyBorder="1" applyProtection="1">
      <protection locked="0"/>
    </xf>
    <xf numFmtId="0" fontId="3" fillId="0" borderId="4" xfId="0" applyFont="1" applyBorder="1" applyProtection="1">
      <protection locked="0"/>
    </xf>
    <xf numFmtId="0" fontId="13" fillId="0" borderId="18" xfId="0" applyFont="1" applyBorder="1" applyProtection="1">
      <protection locked="0"/>
    </xf>
    <xf numFmtId="0" fontId="3" fillId="0" borderId="18" xfId="0" applyFont="1" applyBorder="1" applyProtection="1">
      <protection locked="0"/>
    </xf>
    <xf numFmtId="0" fontId="3" fillId="0" borderId="3" xfId="0" applyFont="1" applyBorder="1" applyProtection="1">
      <protection locked="0"/>
    </xf>
    <xf numFmtId="0" fontId="3" fillId="0" borderId="20" xfId="0" applyFont="1" applyBorder="1" applyProtection="1">
      <protection locked="0"/>
    </xf>
    <xf numFmtId="0" fontId="3" fillId="0" borderId="0" xfId="0" applyFont="1" applyBorder="1" applyProtection="1">
      <protection locked="0"/>
    </xf>
    <xf numFmtId="0" fontId="3" fillId="0" borderId="0" xfId="0" quotePrefix="1" applyFont="1" applyProtection="1">
      <protection locked="0"/>
    </xf>
    <xf numFmtId="0" fontId="3" fillId="0" borderId="0" xfId="0" applyFont="1" applyProtection="1">
      <protection locked="0"/>
    </xf>
    <xf numFmtId="0" fontId="3" fillId="0" borderId="0" xfId="0" applyFont="1" applyAlignment="1" applyProtection="1">
      <alignment horizontal="left"/>
      <protection locked="0"/>
    </xf>
    <xf numFmtId="0" fontId="8" fillId="0" borderId="0" xfId="0" applyFont="1" applyProtection="1">
      <protection locked="0"/>
    </xf>
    <xf numFmtId="9" fontId="8" fillId="0" borderId="2" xfId="0" applyNumberFormat="1" applyFont="1" applyBorder="1" applyProtection="1">
      <protection locked="0"/>
    </xf>
    <xf numFmtId="0" fontId="8" fillId="0" borderId="3" xfId="0" applyFont="1" applyBorder="1" applyProtection="1">
      <protection locked="0"/>
    </xf>
    <xf numFmtId="0" fontId="5" fillId="0" borderId="2" xfId="0" applyFont="1" applyBorder="1" applyProtection="1">
      <protection locked="0"/>
    </xf>
    <xf numFmtId="9" fontId="5" fillId="0" borderId="2" xfId="0" applyNumberFormat="1" applyFont="1" applyBorder="1" applyProtection="1">
      <protection locked="0"/>
    </xf>
    <xf numFmtId="0" fontId="5" fillId="2" borderId="2" xfId="0" applyFont="1" applyFill="1" applyBorder="1" applyProtection="1">
      <protection locked="0"/>
    </xf>
    <xf numFmtId="0" fontId="3" fillId="4" borderId="16" xfId="0" applyFont="1" applyFill="1" applyBorder="1" applyProtection="1">
      <protection locked="0"/>
    </xf>
    <xf numFmtId="0" fontId="5" fillId="0" borderId="0" xfId="0" applyFont="1" applyProtection="1"/>
    <xf numFmtId="0" fontId="5" fillId="4" borderId="8" xfId="0" applyFont="1" applyFill="1" applyBorder="1" applyProtection="1"/>
    <xf numFmtId="0" fontId="5" fillId="4" borderId="0" xfId="0" applyFont="1" applyFill="1" applyBorder="1" applyProtection="1"/>
    <xf numFmtId="0" fontId="3" fillId="4" borderId="0" xfId="0" applyFont="1" applyFill="1" applyBorder="1" applyProtection="1"/>
    <xf numFmtId="0" fontId="12" fillId="4" borderId="0" xfId="0" applyFont="1" applyFill="1" applyBorder="1" applyProtection="1"/>
    <xf numFmtId="0" fontId="5" fillId="4" borderId="13" xfId="0" applyFont="1" applyFill="1" applyBorder="1" applyProtection="1"/>
    <xf numFmtId="0" fontId="3" fillId="0" borderId="18" xfId="0" applyFont="1" applyBorder="1" applyProtection="1"/>
    <xf numFmtId="0" fontId="3" fillId="0" borderId="3" xfId="0" applyFont="1" applyBorder="1" applyProtection="1"/>
    <xf numFmtId="0" fontId="3" fillId="0" borderId="0" xfId="0" applyFont="1" applyBorder="1" applyProtection="1"/>
    <xf numFmtId="169" fontId="8" fillId="2" borderId="3" xfId="3" applyNumberFormat="1" applyFont="1" applyFill="1" applyBorder="1" applyProtection="1"/>
    <xf numFmtId="0" fontId="3" fillId="0" borderId="4" xfId="0" applyFont="1" applyBorder="1" applyProtection="1"/>
    <xf numFmtId="0" fontId="3" fillId="7" borderId="21" xfId="4" applyFont="1" applyFill="1" applyBorder="1"/>
    <xf numFmtId="0" fontId="5" fillId="7" borderId="21" xfId="4" applyFont="1" applyFill="1" applyBorder="1"/>
    <xf numFmtId="0" fontId="5" fillId="7" borderId="22" xfId="4" applyFont="1" applyFill="1" applyBorder="1"/>
    <xf numFmtId="0" fontId="3" fillId="7" borderId="22" xfId="4" applyFont="1" applyFill="1" applyBorder="1"/>
    <xf numFmtId="0" fontId="5" fillId="7" borderId="23" xfId="4" applyFont="1" applyFill="1" applyBorder="1"/>
    <xf numFmtId="0" fontId="5" fillId="7" borderId="24" xfId="4" applyFont="1" applyFill="1" applyBorder="1"/>
    <xf numFmtId="1" fontId="16" fillId="7" borderId="22" xfId="4" applyNumberFormat="1" applyFont="1" applyFill="1" applyBorder="1"/>
    <xf numFmtId="1" fontId="7" fillId="7" borderId="22" xfId="4" applyNumberFormat="1" applyFont="1" applyFill="1" applyBorder="1"/>
    <xf numFmtId="1" fontId="16" fillId="7" borderId="23" xfId="4" applyNumberFormat="1" applyFont="1" applyFill="1" applyBorder="1"/>
    <xf numFmtId="1" fontId="16" fillId="6" borderId="23" xfId="4" applyNumberFormat="1" applyFont="1" applyFill="1" applyBorder="1" applyAlignment="1">
      <alignment wrapText="1"/>
    </xf>
    <xf numFmtId="1" fontId="16" fillId="7" borderId="24" xfId="4" applyNumberFormat="1" applyFont="1" applyFill="1" applyBorder="1" applyAlignment="1">
      <alignment wrapText="1"/>
    </xf>
    <xf numFmtId="1" fontId="9" fillId="7" borderId="22" xfId="4" applyNumberFormat="1" applyFont="1" applyFill="1" applyBorder="1"/>
    <xf numFmtId="1" fontId="9" fillId="7" borderId="23" xfId="4" applyNumberFormat="1" applyFont="1" applyFill="1" applyBorder="1"/>
    <xf numFmtId="1" fontId="9" fillId="6" borderId="23" xfId="4" applyNumberFormat="1" applyFont="1" applyFill="1" applyBorder="1" applyAlignment="1">
      <alignment wrapText="1"/>
    </xf>
    <xf numFmtId="1" fontId="9" fillId="7" borderId="24" xfId="4" applyNumberFormat="1" applyFont="1" applyFill="1" applyBorder="1" applyAlignment="1">
      <alignment wrapText="1"/>
    </xf>
    <xf numFmtId="1" fontId="9" fillId="6" borderId="22" xfId="4" applyNumberFormat="1" applyFont="1" applyFill="1" applyBorder="1" applyAlignment="1">
      <alignment wrapText="1"/>
    </xf>
    <xf numFmtId="1" fontId="17" fillId="7" borderId="26" xfId="4" applyNumberFormat="1" applyFont="1" applyFill="1" applyBorder="1"/>
    <xf numFmtId="1" fontId="9" fillId="0" borderId="22" xfId="4" applyNumberFormat="1" applyFont="1" applyFill="1" applyBorder="1" applyAlignment="1" applyProtection="1">
      <alignment wrapText="1"/>
      <protection locked="0"/>
    </xf>
    <xf numFmtId="1" fontId="9" fillId="0" borderId="23" xfId="4" applyNumberFormat="1" applyFont="1" applyFill="1" applyBorder="1" applyAlignment="1" applyProtection="1">
      <alignment wrapText="1"/>
      <protection locked="0"/>
    </xf>
    <xf numFmtId="1" fontId="9" fillId="0" borderId="22" xfId="4" applyNumberFormat="1" applyFont="1" applyFill="1" applyBorder="1" applyProtection="1">
      <protection locked="0"/>
    </xf>
    <xf numFmtId="1" fontId="9" fillId="0" borderId="0" xfId="4" applyNumberFormat="1" applyFont="1" applyFill="1" applyBorder="1" applyProtection="1">
      <protection locked="0"/>
    </xf>
    <xf numFmtId="171" fontId="18" fillId="0" borderId="31" xfId="4" applyNumberFormat="1" applyFont="1" applyFill="1" applyBorder="1" applyProtection="1"/>
    <xf numFmtId="171" fontId="18" fillId="0" borderId="32" xfId="4" applyNumberFormat="1" applyFont="1" applyFill="1" applyBorder="1" applyProtection="1"/>
    <xf numFmtId="1" fontId="9" fillId="0" borderId="21" xfId="4" applyNumberFormat="1" applyFont="1" applyFill="1" applyBorder="1" applyProtection="1">
      <protection locked="0"/>
    </xf>
    <xf numFmtId="1" fontId="9" fillId="0" borderId="23" xfId="4" applyNumberFormat="1" applyFont="1" applyFill="1" applyBorder="1" applyProtection="1">
      <protection locked="0"/>
    </xf>
    <xf numFmtId="1" fontId="9" fillId="0" borderId="30" xfId="4" applyNumberFormat="1" applyFont="1" applyFill="1" applyBorder="1" applyProtection="1">
      <protection locked="0"/>
    </xf>
    <xf numFmtId="1" fontId="9" fillId="0" borderId="24" xfId="4" applyNumberFormat="1" applyFont="1" applyFill="1" applyBorder="1" applyProtection="1">
      <protection locked="0"/>
    </xf>
    <xf numFmtId="1" fontId="9" fillId="13" borderId="22" xfId="4" applyNumberFormat="1" applyFont="1" applyFill="1" applyBorder="1"/>
    <xf numFmtId="1" fontId="9" fillId="13" borderId="24" xfId="4" applyNumberFormat="1" applyFont="1" applyFill="1" applyBorder="1"/>
    <xf numFmtId="1" fontId="9" fillId="14" borderId="22" xfId="4" applyNumberFormat="1" applyFont="1" applyFill="1" applyBorder="1" applyProtection="1">
      <protection locked="0"/>
    </xf>
    <xf numFmtId="1" fontId="9" fillId="13" borderId="33" xfId="4" applyNumberFormat="1" applyFont="1" applyFill="1" applyBorder="1"/>
    <xf numFmtId="1" fontId="14" fillId="0" borderId="22" xfId="4" applyNumberFormat="1" applyFont="1" applyFill="1" applyBorder="1" applyProtection="1">
      <protection locked="0"/>
    </xf>
    <xf numFmtId="1" fontId="14" fillId="5" borderId="22" xfId="4" applyNumberFormat="1" applyFont="1" applyFill="1" applyBorder="1" applyProtection="1">
      <protection locked="0"/>
    </xf>
    <xf numFmtId="1" fontId="14" fillId="0" borderId="23" xfId="4" applyNumberFormat="1" applyFont="1" applyFill="1" applyBorder="1" applyProtection="1">
      <protection locked="0"/>
    </xf>
    <xf numFmtId="1" fontId="14" fillId="0" borderId="34" xfId="4" applyNumberFormat="1" applyFont="1" applyFill="1" applyBorder="1" applyProtection="1">
      <protection locked="0"/>
    </xf>
    <xf numFmtId="1" fontId="14" fillId="0" borderId="35" xfId="4" applyNumberFormat="1" applyFont="1" applyFill="1" applyBorder="1" applyProtection="1">
      <protection locked="0"/>
    </xf>
    <xf numFmtId="1" fontId="14" fillId="0" borderId="36" xfId="4" applyNumberFormat="1" applyFont="1" applyFill="1" applyBorder="1" applyProtection="1">
      <protection locked="0"/>
    </xf>
    <xf numFmtId="1" fontId="14" fillId="0" borderId="21" xfId="4" applyNumberFormat="1" applyFont="1" applyFill="1" applyBorder="1" applyProtection="1">
      <protection locked="0"/>
    </xf>
    <xf numFmtId="1" fontId="14" fillId="0" borderId="37" xfId="4" applyNumberFormat="1" applyFont="1" applyFill="1" applyBorder="1" applyProtection="1">
      <protection locked="0"/>
    </xf>
    <xf numFmtId="1" fontId="14" fillId="0" borderId="38" xfId="4" applyNumberFormat="1" applyFont="1" applyFill="1" applyBorder="1" applyProtection="1">
      <protection locked="0"/>
    </xf>
    <xf numFmtId="1" fontId="9" fillId="13" borderId="26" xfId="4" applyNumberFormat="1" applyFont="1" applyFill="1" applyBorder="1"/>
    <xf numFmtId="1" fontId="9" fillId="13" borderId="23" xfId="4" applyNumberFormat="1" applyFont="1" applyFill="1" applyBorder="1"/>
    <xf numFmtId="1" fontId="9" fillId="5" borderId="22" xfId="4" applyNumberFormat="1" applyFont="1" applyFill="1" applyBorder="1" applyProtection="1">
      <protection locked="0"/>
    </xf>
    <xf numFmtId="0" fontId="15" fillId="0" borderId="0" xfId="4"/>
    <xf numFmtId="1" fontId="14" fillId="0" borderId="39" xfId="4" applyNumberFormat="1" applyFont="1" applyFill="1" applyBorder="1" applyProtection="1">
      <protection locked="0"/>
    </xf>
    <xf numFmtId="0" fontId="12" fillId="4" borderId="0" xfId="0" applyFont="1" applyFill="1" applyBorder="1" applyAlignment="1" applyProtection="1">
      <alignment horizontal="left"/>
    </xf>
    <xf numFmtId="171" fontId="24" fillId="15" borderId="31" xfId="4" applyNumberFormat="1" applyFont="1" applyFill="1" applyBorder="1" applyAlignment="1" applyProtection="1">
      <alignment horizontal="right"/>
    </xf>
    <xf numFmtId="171" fontId="18" fillId="5" borderId="2" xfId="4" applyNumberFormat="1" applyFont="1" applyFill="1" applyBorder="1" applyAlignment="1" applyProtection="1"/>
    <xf numFmtId="171" fontId="18" fillId="0" borderId="2" xfId="4" applyNumberFormat="1" applyFont="1" applyFill="1" applyBorder="1" applyAlignment="1" applyProtection="1"/>
    <xf numFmtId="171" fontId="18" fillId="0" borderId="15" xfId="4" applyNumberFormat="1" applyFont="1" applyFill="1" applyBorder="1" applyAlignment="1" applyProtection="1"/>
    <xf numFmtId="1" fontId="9" fillId="0" borderId="15" xfId="4" applyNumberFormat="1" applyFont="1" applyFill="1" applyBorder="1" applyAlignment="1" applyProtection="1">
      <alignment wrapText="1"/>
      <protection locked="0"/>
    </xf>
    <xf numFmtId="0" fontId="15" fillId="11" borderId="15" xfId="4" applyFill="1" applyBorder="1"/>
    <xf numFmtId="1" fontId="9" fillId="0" borderId="41" xfId="4" applyNumberFormat="1" applyFont="1" applyFill="1" applyBorder="1" applyAlignment="1" applyProtection="1">
      <alignment wrapText="1"/>
      <protection locked="0"/>
    </xf>
    <xf numFmtId="1" fontId="9" fillId="0" borderId="41" xfId="4" applyNumberFormat="1" applyFont="1" applyFill="1" applyBorder="1" applyAlignment="1" applyProtection="1">
      <alignment horizontal="left" vertical="center" wrapText="1"/>
      <protection locked="0"/>
    </xf>
    <xf numFmtId="1" fontId="9" fillId="5" borderId="41" xfId="4" applyNumberFormat="1" applyFont="1" applyFill="1" applyBorder="1" applyAlignment="1" applyProtection="1">
      <alignment wrapText="1"/>
      <protection locked="0"/>
    </xf>
    <xf numFmtId="1" fontId="9" fillId="7" borderId="27" xfId="4" applyNumberFormat="1" applyFont="1" applyFill="1" applyBorder="1" applyAlignment="1">
      <alignment wrapText="1"/>
    </xf>
    <xf numFmtId="0" fontId="25" fillId="4" borderId="0" xfId="0" applyFont="1" applyFill="1" applyBorder="1" applyProtection="1">
      <protection locked="0"/>
    </xf>
    <xf numFmtId="0" fontId="25" fillId="4" borderId="16" xfId="0" applyFont="1" applyFill="1" applyBorder="1" applyProtection="1">
      <protection locked="0"/>
    </xf>
    <xf numFmtId="0" fontId="25" fillId="4" borderId="19" xfId="0" applyFont="1" applyFill="1" applyBorder="1" applyProtection="1">
      <protection locked="0"/>
    </xf>
    <xf numFmtId="0" fontId="3" fillId="4" borderId="19" xfId="0" applyFont="1" applyFill="1" applyBorder="1" applyAlignment="1" applyProtection="1">
      <alignment horizontal="left"/>
      <protection locked="0"/>
    </xf>
    <xf numFmtId="0" fontId="12" fillId="4" borderId="19" xfId="0" applyFont="1" applyFill="1" applyBorder="1" applyAlignment="1" applyProtection="1">
      <alignment horizontal="right"/>
      <protection locked="0"/>
    </xf>
    <xf numFmtId="0" fontId="12" fillId="4" borderId="19" xfId="0" quotePrefix="1" applyFont="1" applyFill="1" applyBorder="1" applyAlignment="1" applyProtection="1">
      <alignment horizontal="right"/>
      <protection locked="0"/>
    </xf>
    <xf numFmtId="43" fontId="8" fillId="2" borderId="2" xfId="3" applyNumberFormat="1" applyFont="1" applyFill="1" applyBorder="1"/>
    <xf numFmtId="43" fontId="8" fillId="5" borderId="2" xfId="3" applyNumberFormat="1" applyFont="1" applyFill="1" applyBorder="1"/>
    <xf numFmtId="1" fontId="17" fillId="3" borderId="22" xfId="4" applyNumberFormat="1" applyFont="1" applyFill="1" applyBorder="1" applyProtection="1">
      <protection locked="0"/>
    </xf>
    <xf numFmtId="164" fontId="26" fillId="16" borderId="31" xfId="1" applyNumberFormat="1" applyFont="1" applyFill="1" applyBorder="1" applyAlignment="1" applyProtection="1">
      <alignment horizontal="left"/>
      <protection locked="0"/>
    </xf>
    <xf numFmtId="171" fontId="10" fillId="8" borderId="42" xfId="4" applyNumberFormat="1" applyFont="1" applyFill="1" applyBorder="1" applyAlignment="1" applyProtection="1">
      <alignment horizontal="left"/>
    </xf>
    <xf numFmtId="1" fontId="10" fillId="8" borderId="25" xfId="4" applyNumberFormat="1" applyFont="1" applyFill="1" applyBorder="1"/>
    <xf numFmtId="1" fontId="10" fillId="8" borderId="21" xfId="4" applyNumberFormat="1" applyFont="1" applyFill="1" applyBorder="1" applyAlignment="1">
      <alignment horizontal="right"/>
    </xf>
    <xf numFmtId="1" fontId="9" fillId="7" borderId="23" xfId="4" applyNumberFormat="1" applyFont="1" applyFill="1" applyBorder="1" applyAlignment="1">
      <alignment wrapText="1"/>
    </xf>
    <xf numFmtId="0" fontId="27" fillId="9" borderId="22" xfId="4" applyFont="1" applyFill="1" applyBorder="1"/>
    <xf numFmtId="1" fontId="9" fillId="9" borderId="22" xfId="4" applyNumberFormat="1" applyFont="1" applyFill="1" applyBorder="1"/>
    <xf numFmtId="0" fontId="5" fillId="7" borderId="22" xfId="4" applyFont="1" applyFill="1" applyBorder="1" applyProtection="1">
      <protection locked="0"/>
    </xf>
    <xf numFmtId="1" fontId="16" fillId="18" borderId="22" xfId="4" applyNumberFormat="1" applyFont="1" applyFill="1" applyBorder="1" applyProtection="1">
      <protection locked="0"/>
    </xf>
    <xf numFmtId="1" fontId="9" fillId="19" borderId="23" xfId="4" applyNumberFormat="1" applyFont="1" applyFill="1" applyBorder="1" applyAlignment="1">
      <alignment wrapText="1"/>
    </xf>
    <xf numFmtId="1" fontId="9" fillId="13" borderId="29" xfId="4" applyNumberFormat="1" applyFont="1" applyFill="1" applyBorder="1"/>
    <xf numFmtId="1" fontId="9" fillId="19" borderId="22" xfId="4" applyNumberFormat="1" applyFont="1" applyFill="1" applyBorder="1" applyAlignment="1">
      <alignment wrapText="1"/>
    </xf>
    <xf numFmtId="1" fontId="9" fillId="13" borderId="43" xfId="4" applyNumberFormat="1" applyFont="1" applyFill="1" applyBorder="1"/>
    <xf numFmtId="1" fontId="9" fillId="13" borderId="40" xfId="4" applyNumberFormat="1" applyFont="1" applyFill="1" applyBorder="1"/>
    <xf numFmtId="1" fontId="9" fillId="0" borderId="40" xfId="4" applyNumberFormat="1" applyFont="1" applyFill="1" applyBorder="1" applyProtection="1">
      <protection locked="0"/>
    </xf>
    <xf numFmtId="171" fontId="28" fillId="0" borderId="0" xfId="4" applyNumberFormat="1" applyFont="1" applyFill="1" applyBorder="1" applyAlignment="1" applyProtection="1">
      <alignment vertical="center"/>
      <protection locked="0"/>
    </xf>
    <xf numFmtId="171" fontId="28" fillId="0" borderId="42" xfId="4" applyNumberFormat="1" applyFont="1" applyFill="1" applyBorder="1" applyAlignment="1" applyProtection="1">
      <alignment vertical="center"/>
      <protection locked="0"/>
    </xf>
    <xf numFmtId="0" fontId="29" fillId="8" borderId="46" xfId="4" applyFont="1" applyFill="1" applyBorder="1"/>
    <xf numFmtId="0" fontId="29" fillId="8" borderId="28" xfId="4" applyFont="1" applyFill="1" applyBorder="1"/>
    <xf numFmtId="0" fontId="29" fillId="8" borderId="28" xfId="4" applyFont="1" applyFill="1" applyBorder="1" applyAlignment="1">
      <alignment wrapText="1"/>
    </xf>
    <xf numFmtId="171" fontId="18" fillId="15" borderId="38" xfId="4" applyNumberFormat="1" applyFont="1" applyFill="1" applyBorder="1" applyAlignment="1" applyProtection="1">
      <alignment horizontal="right"/>
    </xf>
    <xf numFmtId="164" fontId="9" fillId="17" borderId="38" xfId="1" applyNumberFormat="1" applyFont="1" applyFill="1" applyBorder="1" applyAlignment="1">
      <alignment horizontal="left"/>
    </xf>
    <xf numFmtId="172" fontId="9" fillId="17" borderId="38" xfId="4" applyNumberFormat="1" applyFont="1" applyFill="1" applyBorder="1" applyAlignment="1">
      <alignment horizontal="left"/>
    </xf>
    <xf numFmtId="9" fontId="9" fillId="17" borderId="38" xfId="5" applyFont="1" applyFill="1" applyBorder="1" applyAlignment="1">
      <alignment horizontal="left"/>
    </xf>
    <xf numFmtId="1" fontId="10" fillId="8" borderId="21" xfId="4" applyNumberFormat="1" applyFont="1" applyFill="1" applyBorder="1" applyAlignment="1">
      <alignment wrapText="1"/>
    </xf>
    <xf numFmtId="1" fontId="10" fillId="8" borderId="21" xfId="4" applyNumberFormat="1" applyFont="1" applyFill="1" applyBorder="1"/>
    <xf numFmtId="1" fontId="9" fillId="12" borderId="22" xfId="4" applyNumberFormat="1" applyFont="1" applyFill="1" applyBorder="1" applyProtection="1">
      <protection locked="0"/>
    </xf>
    <xf numFmtId="1" fontId="9" fillId="12" borderId="47" xfId="4" applyNumberFormat="1" applyFont="1" applyFill="1" applyBorder="1" applyProtection="1">
      <protection locked="0"/>
    </xf>
    <xf numFmtId="1" fontId="9" fillId="12" borderId="38" xfId="4" applyNumberFormat="1" applyFont="1" applyFill="1" applyBorder="1" applyProtection="1">
      <protection locked="0"/>
    </xf>
    <xf numFmtId="1" fontId="9" fillId="12" borderId="21" xfId="4" applyNumberFormat="1" applyFont="1" applyFill="1" applyBorder="1" applyProtection="1">
      <protection locked="0"/>
    </xf>
    <xf numFmtId="1" fontId="9" fillId="0" borderId="33" xfId="4" applyNumberFormat="1" applyFont="1" applyFill="1" applyBorder="1" applyAlignment="1" applyProtection="1">
      <alignment wrapText="1"/>
      <protection locked="0"/>
    </xf>
    <xf numFmtId="1" fontId="9" fillId="0" borderId="33" xfId="4" applyNumberFormat="1" applyFont="1" applyFill="1" applyBorder="1" applyProtection="1">
      <protection locked="0"/>
    </xf>
    <xf numFmtId="1" fontId="9" fillId="12" borderId="24" xfId="4" applyNumberFormat="1" applyFont="1" applyFill="1" applyBorder="1" applyProtection="1">
      <protection locked="0"/>
    </xf>
    <xf numFmtId="1" fontId="30" fillId="7" borderId="26" xfId="4" applyNumberFormat="1" applyFont="1" applyFill="1" applyBorder="1"/>
    <xf numFmtId="1" fontId="30" fillId="0" borderId="22" xfId="4" applyNumberFormat="1" applyFont="1" applyFill="1" applyBorder="1" applyAlignment="1" applyProtection="1">
      <alignment wrapText="1"/>
      <protection locked="0"/>
    </xf>
    <xf numFmtId="0" fontId="31" fillId="4" borderId="5" xfId="0" applyFont="1" applyFill="1" applyBorder="1" applyProtection="1">
      <protection locked="0"/>
    </xf>
    <xf numFmtId="0" fontId="31" fillId="4" borderId="1" xfId="0" applyFont="1" applyFill="1" applyBorder="1" applyProtection="1">
      <protection locked="0"/>
    </xf>
    <xf numFmtId="0" fontId="32" fillId="4" borderId="1" xfId="0" applyFont="1" applyFill="1" applyBorder="1" applyAlignment="1" applyProtection="1">
      <alignment horizontal="left"/>
      <protection locked="0"/>
    </xf>
    <xf numFmtId="165" fontId="31" fillId="4" borderId="1" xfId="3" applyNumberFormat="1" applyFont="1" applyFill="1" applyBorder="1" applyProtection="1">
      <protection locked="0"/>
    </xf>
    <xf numFmtId="165" fontId="31" fillId="4" borderId="1" xfId="3" applyNumberFormat="1" applyFont="1" applyFill="1" applyBorder="1" applyProtection="1"/>
    <xf numFmtId="0" fontId="31" fillId="4" borderId="1" xfId="0" applyFont="1" applyFill="1" applyBorder="1" applyProtection="1"/>
    <xf numFmtId="0" fontId="31" fillId="4" borderId="10" xfId="0" applyFont="1" applyFill="1" applyBorder="1" applyProtection="1">
      <protection locked="0"/>
    </xf>
    <xf numFmtId="0" fontId="31" fillId="0" borderId="0" xfId="0" applyFont="1"/>
    <xf numFmtId="166" fontId="31" fillId="4" borderId="5" xfId="3" applyFont="1" applyFill="1" applyBorder="1"/>
    <xf numFmtId="166" fontId="31" fillId="4" borderId="1" xfId="3" applyFont="1" applyFill="1" applyBorder="1"/>
    <xf numFmtId="166" fontId="31" fillId="4" borderId="10" xfId="3" applyFont="1" applyFill="1" applyBorder="1"/>
    <xf numFmtId="0" fontId="12" fillId="10" borderId="19" xfId="0" applyFont="1" applyFill="1" applyBorder="1" applyProtection="1">
      <protection locked="0"/>
    </xf>
    <xf numFmtId="168" fontId="12" fillId="10" borderId="19" xfId="2" applyNumberFormat="1" applyFont="1" applyFill="1" applyBorder="1" applyProtection="1">
      <protection locked="0"/>
    </xf>
    <xf numFmtId="0" fontId="25" fillId="4" borderId="0" xfId="0" applyFont="1" applyFill="1" applyBorder="1" applyAlignment="1" applyProtection="1">
      <alignment horizontal="left"/>
      <protection locked="0"/>
    </xf>
    <xf numFmtId="15" fontId="12" fillId="4" borderId="0" xfId="0" applyNumberFormat="1" applyFont="1" applyFill="1" applyBorder="1" applyAlignment="1" applyProtection="1">
      <alignment horizontal="left"/>
      <protection locked="0"/>
    </xf>
    <xf numFmtId="1" fontId="17" fillId="3" borderId="23" xfId="4" applyNumberFormat="1" applyFont="1" applyFill="1" applyBorder="1" applyProtection="1">
      <protection locked="0"/>
    </xf>
    <xf numFmtId="1" fontId="17" fillId="7" borderId="50" xfId="4" applyNumberFormat="1" applyFont="1" applyFill="1" applyBorder="1"/>
    <xf numFmtId="1" fontId="9" fillId="7" borderId="50" xfId="4" applyNumberFormat="1" applyFont="1" applyFill="1" applyBorder="1" applyAlignment="1">
      <alignment wrapText="1"/>
    </xf>
    <xf numFmtId="1" fontId="9" fillId="0" borderId="48" xfId="4" applyNumberFormat="1" applyFont="1" applyFill="1" applyBorder="1" applyProtection="1">
      <protection locked="0"/>
    </xf>
    <xf numFmtId="1" fontId="9" fillId="0" borderId="23" xfId="4" applyNumberFormat="1" applyFont="1" applyFill="1" applyBorder="1" applyAlignment="1" applyProtection="1">
      <alignment wrapText="1"/>
      <protection locked="0"/>
    </xf>
    <xf numFmtId="1" fontId="9" fillId="0" borderId="48" xfId="4" applyNumberFormat="1" applyFont="1" applyFill="1" applyBorder="1" applyAlignment="1" applyProtection="1">
      <alignment wrapText="1"/>
      <protection locked="0"/>
    </xf>
    <xf numFmtId="0" fontId="5" fillId="7" borderId="48" xfId="4" applyFont="1" applyFill="1" applyBorder="1" applyProtection="1">
      <protection locked="0"/>
    </xf>
    <xf numFmtId="1" fontId="9" fillId="0" borderId="48" xfId="4" applyNumberFormat="1" applyFont="1" applyFill="1" applyBorder="1"/>
    <xf numFmtId="0" fontId="5" fillId="0" borderId="48" xfId="4" applyFont="1" applyFill="1" applyBorder="1" applyProtection="1">
      <protection locked="0"/>
    </xf>
    <xf numFmtId="0" fontId="5" fillId="0" borderId="23" xfId="4" applyFont="1" applyFill="1" applyBorder="1" applyProtection="1">
      <protection locked="0"/>
    </xf>
    <xf numFmtId="0" fontId="5" fillId="11" borderId="0" xfId="4" applyFont="1" applyFill="1" applyBorder="1"/>
    <xf numFmtId="0" fontId="5" fillId="11" borderId="0" xfId="4" applyFont="1" applyFill="1" applyBorder="1" applyAlignment="1">
      <alignment wrapText="1"/>
    </xf>
    <xf numFmtId="1" fontId="9" fillId="13" borderId="24" xfId="4" applyNumberFormat="1" applyFont="1" applyFill="1" applyBorder="1"/>
    <xf numFmtId="1" fontId="9" fillId="7" borderId="24" xfId="4" applyNumberFormat="1" applyFont="1" applyFill="1" applyBorder="1" applyAlignment="1">
      <alignment wrapText="1"/>
    </xf>
    <xf numFmtId="1" fontId="9" fillId="13" borderId="23" xfId="4" applyNumberFormat="1" applyFont="1" applyFill="1" applyBorder="1"/>
    <xf numFmtId="1" fontId="9" fillId="0" borderId="23" xfId="4" applyNumberFormat="1" applyFont="1" applyFill="1" applyBorder="1" applyAlignment="1" applyProtection="1">
      <alignment wrapText="1"/>
      <protection locked="0"/>
    </xf>
    <xf numFmtId="1" fontId="9" fillId="0" borderId="23" xfId="4" applyNumberFormat="1" applyFont="1" applyFill="1" applyBorder="1" applyProtection="1">
      <protection locked="0"/>
    </xf>
    <xf numFmtId="1" fontId="9" fillId="0" borderId="24" xfId="4" applyNumberFormat="1" applyFont="1" applyFill="1" applyBorder="1" applyProtection="1">
      <protection locked="0"/>
    </xf>
    <xf numFmtId="1" fontId="9" fillId="13" borderId="33" xfId="4" applyNumberFormat="1" applyFont="1" applyFill="1" applyBorder="1"/>
    <xf numFmtId="0" fontId="27" fillId="9" borderId="48" xfId="4" applyFont="1" applyFill="1" applyBorder="1"/>
    <xf numFmtId="1" fontId="9" fillId="9" borderId="48" xfId="4" applyNumberFormat="1" applyFont="1" applyFill="1" applyBorder="1"/>
    <xf numFmtId="0" fontId="5" fillId="0" borderId="23" xfId="4" applyFont="1" applyFill="1" applyBorder="1" applyProtection="1">
      <protection locked="0"/>
    </xf>
    <xf numFmtId="9" fontId="5" fillId="0" borderId="4" xfId="0" applyNumberFormat="1" applyFont="1" applyBorder="1" applyProtection="1">
      <protection locked="0"/>
    </xf>
    <xf numFmtId="43" fontId="8" fillId="2" borderId="4" xfId="3" applyNumberFormat="1" applyFont="1" applyFill="1" applyBorder="1"/>
    <xf numFmtId="0" fontId="5" fillId="7" borderId="52" xfId="4" applyFont="1" applyFill="1" applyBorder="1"/>
    <xf numFmtId="0" fontId="5" fillId="7" borderId="59" xfId="4" applyFont="1" applyFill="1" applyBorder="1"/>
    <xf numFmtId="0" fontId="3" fillId="7" borderId="61" xfId="4" applyFont="1" applyFill="1" applyBorder="1"/>
    <xf numFmtId="1" fontId="9" fillId="21" borderId="53" xfId="4" applyNumberFormat="1" applyFont="1" applyFill="1" applyBorder="1"/>
    <xf numFmtId="1" fontId="9" fillId="21" borderId="53" xfId="4" applyNumberFormat="1" applyFont="1" applyFill="1" applyBorder="1" applyAlignment="1">
      <alignment wrapText="1"/>
    </xf>
    <xf numFmtId="1" fontId="17" fillId="22" borderId="53" xfId="4" applyNumberFormat="1" applyFont="1" applyFill="1" applyBorder="1" applyProtection="1">
      <protection locked="0"/>
    </xf>
    <xf numFmtId="1" fontId="9" fillId="21" borderId="54" xfId="4" applyNumberFormat="1" applyFont="1" applyFill="1" applyBorder="1" applyAlignment="1">
      <alignment wrapText="1"/>
    </xf>
    <xf numFmtId="1" fontId="9" fillId="21" borderId="56" xfId="4" applyNumberFormat="1" applyFont="1" applyFill="1" applyBorder="1" applyAlignment="1">
      <alignment wrapText="1"/>
    </xf>
    <xf numFmtId="1" fontId="9" fillId="22" borderId="56" xfId="4" applyNumberFormat="1" applyFont="1" applyFill="1" applyBorder="1" applyProtection="1">
      <protection locked="0"/>
    </xf>
    <xf numFmtId="1" fontId="9" fillId="21" borderId="56" xfId="4" applyNumberFormat="1" applyFont="1" applyFill="1" applyBorder="1"/>
    <xf numFmtId="9" fontId="5" fillId="22" borderId="55" xfId="0" applyNumberFormat="1" applyFont="1" applyFill="1" applyBorder="1" applyProtection="1">
      <protection locked="0"/>
    </xf>
    <xf numFmtId="0" fontId="5" fillId="22" borderId="55" xfId="0" applyFont="1" applyFill="1" applyBorder="1" applyProtection="1">
      <protection locked="0"/>
    </xf>
    <xf numFmtId="1" fontId="9" fillId="21" borderId="57" xfId="4" applyNumberFormat="1" applyFont="1" applyFill="1" applyBorder="1"/>
    <xf numFmtId="169" fontId="8" fillId="22" borderId="55" xfId="3" applyNumberFormat="1" applyFont="1" applyFill="1" applyBorder="1" applyProtection="1"/>
    <xf numFmtId="1" fontId="14" fillId="22" borderId="58" xfId="4" applyNumberFormat="1" applyFont="1" applyFill="1" applyBorder="1" applyProtection="1">
      <protection locked="0"/>
    </xf>
    <xf numFmtId="0" fontId="5" fillId="22" borderId="8" xfId="0" applyFont="1" applyFill="1" applyBorder="1" applyProtection="1">
      <protection locked="0"/>
    </xf>
    <xf numFmtId="0" fontId="5" fillId="22" borderId="8" xfId="0" applyFont="1" applyFill="1" applyBorder="1"/>
    <xf numFmtId="43" fontId="8" fillId="22" borderId="55" xfId="3" applyNumberFormat="1" applyFont="1" applyFill="1" applyBorder="1"/>
    <xf numFmtId="1" fontId="9" fillId="21" borderId="21" xfId="4" applyNumberFormat="1" applyFont="1" applyFill="1" applyBorder="1"/>
    <xf numFmtId="1" fontId="9" fillId="21" borderId="21" xfId="4" applyNumberFormat="1" applyFont="1" applyFill="1" applyBorder="1" applyAlignment="1">
      <alignment wrapText="1"/>
    </xf>
    <xf numFmtId="1" fontId="17" fillId="22" borderId="48" xfId="4" applyNumberFormat="1" applyFont="1" applyFill="1" applyBorder="1" applyProtection="1">
      <protection locked="0"/>
    </xf>
    <xf numFmtId="1" fontId="9" fillId="21" borderId="27" xfId="4" applyNumberFormat="1" applyFont="1" applyFill="1" applyBorder="1" applyAlignment="1">
      <alignment wrapText="1"/>
    </xf>
    <xf numFmtId="1" fontId="9" fillId="21" borderId="24" xfId="4" applyNumberFormat="1" applyFont="1" applyFill="1" applyBorder="1" applyAlignment="1">
      <alignment wrapText="1"/>
    </xf>
    <xf numFmtId="1" fontId="9" fillId="22" borderId="24" xfId="4" applyNumberFormat="1" applyFont="1" applyFill="1" applyBorder="1" applyProtection="1">
      <protection locked="0"/>
    </xf>
    <xf numFmtId="1" fontId="9" fillId="21" borderId="24" xfId="4" applyNumberFormat="1" applyFont="1" applyFill="1" applyBorder="1"/>
    <xf numFmtId="9" fontId="5" fillId="22" borderId="2" xfId="0" applyNumberFormat="1" applyFont="1" applyFill="1" applyBorder="1" applyProtection="1">
      <protection locked="0"/>
    </xf>
    <xf numFmtId="0" fontId="5" fillId="22" borderId="2" xfId="0" applyFont="1" applyFill="1" applyBorder="1" applyProtection="1">
      <protection locked="0"/>
    </xf>
    <xf numFmtId="1" fontId="9" fillId="21" borderId="33" xfId="4" applyNumberFormat="1" applyFont="1" applyFill="1" applyBorder="1"/>
    <xf numFmtId="169" fontId="8" fillId="22" borderId="3" xfId="3" applyNumberFormat="1" applyFont="1" applyFill="1" applyBorder="1" applyProtection="1"/>
    <xf numFmtId="1" fontId="14" fillId="22" borderId="51" xfId="4" applyNumberFormat="1" applyFont="1" applyFill="1" applyBorder="1" applyProtection="1">
      <protection locked="0"/>
    </xf>
    <xf numFmtId="0" fontId="5" fillId="22" borderId="0" xfId="0" applyFont="1" applyFill="1" applyBorder="1" applyProtection="1">
      <protection locked="0"/>
    </xf>
    <xf numFmtId="0" fontId="5" fillId="22" borderId="0" xfId="0" applyFont="1" applyFill="1" applyBorder="1"/>
    <xf numFmtId="43" fontId="8" fillId="22" borderId="2" xfId="3" applyNumberFormat="1" applyFont="1" applyFill="1" applyBorder="1"/>
    <xf numFmtId="43" fontId="8" fillId="22" borderId="60" xfId="3" applyNumberFormat="1" applyFont="1" applyFill="1" applyBorder="1"/>
    <xf numFmtId="1" fontId="9" fillId="21" borderId="48" xfId="4" applyNumberFormat="1" applyFont="1" applyFill="1" applyBorder="1"/>
    <xf numFmtId="169" fontId="8" fillId="22" borderId="2" xfId="3" applyNumberFormat="1" applyFont="1" applyFill="1" applyBorder="1"/>
    <xf numFmtId="1" fontId="36" fillId="21" borderId="62" xfId="4" applyNumberFormat="1" applyFont="1" applyFill="1" applyBorder="1"/>
    <xf numFmtId="1" fontId="9" fillId="21" borderId="63" xfId="4" applyNumberFormat="1" applyFont="1" applyFill="1" applyBorder="1" applyAlignment="1">
      <alignment wrapText="1"/>
    </xf>
    <xf numFmtId="1" fontId="17" fillId="22" borderId="62" xfId="4" applyNumberFormat="1" applyFont="1" applyFill="1" applyBorder="1" applyProtection="1">
      <protection locked="0"/>
    </xf>
    <xf numFmtId="1" fontId="9" fillId="21" borderId="64" xfId="4" applyNumberFormat="1" applyFont="1" applyFill="1" applyBorder="1" applyAlignment="1">
      <alignment wrapText="1"/>
    </xf>
    <xf numFmtId="1" fontId="9" fillId="21" borderId="62" xfId="4" applyNumberFormat="1" applyFont="1" applyFill="1" applyBorder="1" applyAlignment="1">
      <alignment wrapText="1"/>
    </xf>
    <xf numFmtId="1" fontId="9" fillId="22" borderId="62" xfId="4" applyNumberFormat="1" applyFont="1" applyFill="1" applyBorder="1" applyProtection="1">
      <protection locked="0"/>
    </xf>
    <xf numFmtId="1" fontId="9" fillId="21" borderId="62" xfId="4" applyNumberFormat="1" applyFont="1" applyFill="1" applyBorder="1"/>
    <xf numFmtId="9" fontId="5" fillId="22" borderId="65" xfId="0" applyNumberFormat="1" applyFont="1" applyFill="1" applyBorder="1" applyProtection="1">
      <protection locked="0"/>
    </xf>
    <xf numFmtId="0" fontId="5" fillId="22" borderId="65" xfId="0" applyFont="1" applyFill="1" applyBorder="1" applyProtection="1">
      <protection locked="0"/>
    </xf>
    <xf numFmtId="169" fontId="8" fillId="22" borderId="66" xfId="3" applyNumberFormat="1" applyFont="1" applyFill="1" applyBorder="1" applyProtection="1"/>
    <xf numFmtId="1" fontId="14" fillId="22" borderId="62" xfId="4" applyNumberFormat="1" applyFont="1" applyFill="1" applyBorder="1" applyProtection="1">
      <protection locked="0"/>
    </xf>
    <xf numFmtId="0" fontId="5" fillId="22" borderId="13" xfId="0" applyFont="1" applyFill="1" applyBorder="1" applyProtection="1">
      <protection locked="0"/>
    </xf>
    <xf numFmtId="0" fontId="5" fillId="22" borderId="13" xfId="0" applyFont="1" applyFill="1" applyBorder="1"/>
    <xf numFmtId="169" fontId="8" fillId="22" borderId="65" xfId="3" applyNumberFormat="1" applyFont="1" applyFill="1" applyBorder="1"/>
    <xf numFmtId="14" fontId="3" fillId="4" borderId="0" xfId="0" applyNumberFormat="1" applyFont="1" applyFill="1" applyBorder="1" applyAlignment="1" applyProtection="1">
      <alignment horizontal="left"/>
      <protection locked="0"/>
    </xf>
    <xf numFmtId="0" fontId="37" fillId="4" borderId="1" xfId="0" applyFont="1" applyFill="1" applyBorder="1" applyProtection="1">
      <protection locked="0"/>
    </xf>
    <xf numFmtId="1" fontId="9" fillId="0" borderId="67" xfId="4" applyNumberFormat="1" applyFont="1" applyFill="1" applyBorder="1" applyAlignment="1" applyProtection="1">
      <alignment wrapText="1"/>
      <protection locked="0"/>
    </xf>
    <xf numFmtId="171" fontId="18" fillId="5" borderId="38" xfId="4" applyNumberFormat="1" applyFont="1" applyFill="1" applyBorder="1" applyAlignment="1" applyProtection="1"/>
    <xf numFmtId="171" fontId="18" fillId="0" borderId="38" xfId="4" applyNumberFormat="1" applyFont="1" applyFill="1" applyBorder="1" applyAlignment="1" applyProtection="1"/>
    <xf numFmtId="1" fontId="9" fillId="5" borderId="67" xfId="4" applyNumberFormat="1" applyFont="1" applyFill="1" applyBorder="1" applyAlignment="1" applyProtection="1">
      <alignment wrapText="1"/>
      <protection locked="0"/>
    </xf>
    <xf numFmtId="1" fontId="9" fillId="0" borderId="68" xfId="4" applyNumberFormat="1" applyFont="1" applyFill="1" applyBorder="1" applyAlignment="1" applyProtection="1">
      <alignment wrapText="1"/>
      <protection locked="0"/>
    </xf>
    <xf numFmtId="1" fontId="9" fillId="12" borderId="69" xfId="4" applyNumberFormat="1" applyFont="1" applyFill="1" applyBorder="1" applyAlignment="1" applyProtection="1">
      <alignment wrapText="1"/>
      <protection locked="0"/>
    </xf>
    <xf numFmtId="0" fontId="3" fillId="4" borderId="70" xfId="0" applyFont="1" applyFill="1" applyBorder="1" applyProtection="1">
      <protection locked="0"/>
    </xf>
    <xf numFmtId="0" fontId="5" fillId="4" borderId="71" xfId="0" applyFont="1" applyFill="1" applyBorder="1" applyProtection="1">
      <protection locked="0"/>
    </xf>
    <xf numFmtId="0" fontId="5" fillId="0" borderId="8" xfId="0" applyFont="1" applyBorder="1"/>
    <xf numFmtId="0" fontId="5" fillId="4" borderId="9" xfId="0" applyFont="1" applyFill="1" applyBorder="1"/>
    <xf numFmtId="0" fontId="5" fillId="4" borderId="11" xfId="0" applyFont="1" applyFill="1" applyBorder="1"/>
    <xf numFmtId="0" fontId="5" fillId="4" borderId="72" xfId="0" applyFont="1" applyFill="1" applyBorder="1" applyProtection="1">
      <protection locked="0"/>
    </xf>
    <xf numFmtId="0" fontId="5" fillId="4" borderId="73" xfId="0" applyFont="1" applyFill="1" applyBorder="1" applyProtection="1">
      <protection locked="0"/>
    </xf>
    <xf numFmtId="0" fontId="5" fillId="4" borderId="14" xfId="0" applyFont="1" applyFill="1" applyBorder="1"/>
    <xf numFmtId="14" fontId="5" fillId="4" borderId="0" xfId="0" applyNumberFormat="1" applyFont="1" applyFill="1" applyBorder="1" applyProtection="1"/>
    <xf numFmtId="0" fontId="31" fillId="4" borderId="8" xfId="0" applyFont="1" applyFill="1" applyBorder="1" applyProtection="1"/>
    <xf numFmtId="0" fontId="38" fillId="0" borderId="0" xfId="0" applyFont="1" applyProtection="1">
      <protection locked="0"/>
    </xf>
    <xf numFmtId="169" fontId="39" fillId="10" borderId="0" xfId="0" applyNumberFormat="1" applyFont="1" applyFill="1" applyBorder="1" applyProtection="1"/>
    <xf numFmtId="1" fontId="17" fillId="9" borderId="26" xfId="4" applyNumberFormat="1" applyFont="1" applyFill="1" applyBorder="1"/>
    <xf numFmtId="1" fontId="17" fillId="10" borderId="22" xfId="4" applyNumberFormat="1" applyFont="1" applyFill="1" applyBorder="1" applyProtection="1">
      <protection locked="0"/>
    </xf>
    <xf numFmtId="1" fontId="9" fillId="9" borderId="69" xfId="4" applyNumberFormat="1" applyFont="1" applyFill="1" applyBorder="1" applyAlignment="1" applyProtection="1">
      <alignment wrapText="1"/>
      <protection locked="0"/>
    </xf>
    <xf numFmtId="1" fontId="9" fillId="9" borderId="24" xfId="4" applyNumberFormat="1" applyFont="1" applyFill="1" applyBorder="1" applyAlignment="1">
      <alignment wrapText="1"/>
    </xf>
    <xf numFmtId="1" fontId="9" fillId="10" borderId="24" xfId="4" applyNumberFormat="1" applyFont="1" applyFill="1" applyBorder="1" applyProtection="1">
      <protection locked="0"/>
    </xf>
    <xf numFmtId="1" fontId="9" fillId="9" borderId="24" xfId="4" applyNumberFormat="1" applyFont="1" applyFill="1" applyBorder="1"/>
    <xf numFmtId="9" fontId="5" fillId="10" borderId="2" xfId="0" applyNumberFormat="1" applyFont="1" applyFill="1" applyBorder="1" applyProtection="1">
      <protection locked="0"/>
    </xf>
    <xf numFmtId="0" fontId="5" fillId="10" borderId="2" xfId="0" applyFont="1" applyFill="1" applyBorder="1" applyProtection="1">
      <protection locked="0"/>
    </xf>
    <xf numFmtId="1" fontId="9" fillId="9" borderId="33" xfId="4" applyNumberFormat="1" applyFont="1" applyFill="1" applyBorder="1"/>
    <xf numFmtId="169" fontId="8" fillId="10" borderId="3" xfId="3" applyNumberFormat="1" applyFont="1" applyFill="1" applyBorder="1" applyProtection="1"/>
    <xf numFmtId="1" fontId="14" fillId="10" borderId="39" xfId="4" applyNumberFormat="1" applyFont="1" applyFill="1" applyBorder="1" applyProtection="1">
      <protection locked="0"/>
    </xf>
    <xf numFmtId="0" fontId="5" fillId="10" borderId="0" xfId="0" applyFont="1" applyFill="1"/>
    <xf numFmtId="43" fontId="8" fillId="10" borderId="2" xfId="3" applyNumberFormat="1" applyFont="1" applyFill="1" applyBorder="1"/>
    <xf numFmtId="14" fontId="3" fillId="4" borderId="0" xfId="0" applyNumberFormat="1" applyFont="1" applyFill="1" applyBorder="1" applyAlignment="1" applyProtection="1">
      <alignment horizontal="left"/>
      <protection locked="0"/>
    </xf>
    <xf numFmtId="171" fontId="28" fillId="20" borderId="44" xfId="4" applyNumberFormat="1" applyFont="1" applyFill="1" applyBorder="1" applyAlignment="1" applyProtection="1">
      <alignment horizontal="left" vertical="center"/>
      <protection locked="0"/>
    </xf>
    <xf numFmtId="171" fontId="28" fillId="20" borderId="45" xfId="4" applyNumberFormat="1" applyFont="1" applyFill="1" applyBorder="1" applyAlignment="1" applyProtection="1">
      <alignment horizontal="left" vertical="center"/>
      <protection locked="0"/>
    </xf>
  </cellXfs>
  <cellStyles count="16">
    <cellStyle name="Comma" xfId="8" xr:uid="{00000000-0005-0000-0000-000000000000}"/>
    <cellStyle name="Currency" xfId="9" xr:uid="{00000000-0005-0000-0000-000001000000}"/>
    <cellStyle name="Date" xfId="10" xr:uid="{00000000-0005-0000-0000-000002000000}"/>
    <cellStyle name="Euro" xfId="1" xr:uid="{00000000-0005-0000-0000-000003000000}"/>
    <cellStyle name="Euro 2" xfId="7" xr:uid="{00000000-0005-0000-0000-000004000000}"/>
    <cellStyle name="Fixed" xfId="11" xr:uid="{00000000-0005-0000-0000-000005000000}"/>
    <cellStyle name="Heading1" xfId="12" xr:uid="{00000000-0005-0000-0000-000006000000}"/>
    <cellStyle name="Heading2" xfId="13" xr:uid="{00000000-0005-0000-0000-000007000000}"/>
    <cellStyle name="Normaal 2" xfId="4" xr:uid="{00000000-0005-0000-0000-000008000000}"/>
    <cellStyle name="Percent" xfId="14" xr:uid="{00000000-0005-0000-0000-000009000000}"/>
    <cellStyle name="Procent" xfId="2" builtinId="5"/>
    <cellStyle name="Procent 2" xfId="5" xr:uid="{00000000-0005-0000-0000-00000B000000}"/>
    <cellStyle name="Standaard" xfId="0" builtinId="0"/>
    <cellStyle name="Standaard 2" xfId="6" xr:uid="{00000000-0005-0000-0000-00000D000000}"/>
    <cellStyle name="Total" xfId="15" xr:uid="{00000000-0005-0000-0000-00000E000000}"/>
    <cellStyle name="Valuta" xfId="3" builtinId="4"/>
  </cellStyles>
  <dxfs count="16">
    <dxf>
      <fill>
        <patternFill>
          <bgColor rgb="FF00B050"/>
        </patternFill>
      </fill>
    </dxf>
    <dxf>
      <fill>
        <patternFill>
          <bgColor rgb="FF00FF00"/>
        </patternFill>
      </fill>
    </dxf>
    <dxf>
      <fill>
        <patternFill>
          <bgColor rgb="FFFFCC00"/>
        </patternFill>
      </fill>
    </dxf>
    <dxf>
      <fill>
        <patternFill>
          <bgColor rgb="FFFF9933"/>
        </patternFill>
      </fill>
    </dxf>
    <dxf>
      <fill>
        <patternFill>
          <bgColor rgb="FFFF5D37"/>
        </patternFill>
      </fill>
    </dxf>
    <dxf>
      <fill>
        <patternFill>
          <bgColor rgb="FFFF0000"/>
        </patternFill>
      </fill>
    </dxf>
    <dxf>
      <fill>
        <patternFill>
          <bgColor theme="3" tint="0.39994506668294322"/>
        </patternFill>
      </fill>
    </dxf>
    <dxf>
      <fill>
        <patternFill patternType="lightGrid">
          <bgColor rgb="FF66CCFF"/>
        </patternFill>
      </fill>
    </dxf>
    <dxf>
      <fill>
        <patternFill>
          <bgColor rgb="FF00B050"/>
        </patternFill>
      </fill>
    </dxf>
    <dxf>
      <fill>
        <patternFill>
          <bgColor rgb="FF00FF00"/>
        </patternFill>
      </fill>
    </dxf>
    <dxf>
      <fill>
        <patternFill>
          <bgColor rgb="FFFFCC00"/>
        </patternFill>
      </fill>
    </dxf>
    <dxf>
      <fill>
        <patternFill>
          <bgColor rgb="FFFF9933"/>
        </patternFill>
      </fill>
    </dxf>
    <dxf>
      <fill>
        <patternFill>
          <bgColor rgb="FFFF5D37"/>
        </patternFill>
      </fill>
    </dxf>
    <dxf>
      <fill>
        <patternFill>
          <bgColor rgb="FFFF0000"/>
        </patternFill>
      </fill>
    </dxf>
    <dxf>
      <fill>
        <patternFill>
          <bgColor theme="3" tint="0.39994506668294322"/>
        </patternFill>
      </fill>
    </dxf>
    <dxf>
      <fill>
        <patternFill patternType="lightGrid">
          <bgColor rgb="FF66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nl-NL"/>
        </a:p>
      </c:txPr>
    </c:title>
    <c:autoTitleDeleted val="0"/>
    <c:plotArea>
      <c:layout/>
      <c:lineChart>
        <c:grouping val="standard"/>
        <c:varyColors val="0"/>
        <c:ser>
          <c:idx val="0"/>
          <c:order val="0"/>
          <c:tx>
            <c:strRef>
              <c:f>Grafiek!$B$6</c:f>
              <c:strCache>
                <c:ptCount val="1"/>
              </c:strCache>
            </c:strRef>
          </c:tx>
          <c:spPr>
            <a:ln w="28575" cap="rnd">
              <a:solidFill>
                <a:schemeClr val="accent1"/>
              </a:solidFill>
              <a:round/>
            </a:ln>
            <a:effectLst/>
          </c:spPr>
          <c:marker>
            <c:symbol val="none"/>
          </c:marker>
          <c:cat>
            <c:numRef>
              <c:f>Grafiek!$C$5:$AF$5</c:f>
              <c:numCache>
                <c:formatCode>General</c:formatCode>
                <c:ptCount val="3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numCache>
            </c:numRef>
          </c:cat>
          <c:val>
            <c:numRef>
              <c:f>Grafiek!$C$6:$AF$6</c:f>
              <c:numCache>
                <c:formatCode>General</c:formatCode>
                <c:ptCount val="30"/>
              </c:numCache>
            </c:numRef>
          </c:val>
          <c:smooth val="0"/>
          <c:extLst>
            <c:ext xmlns:c16="http://schemas.microsoft.com/office/drawing/2014/chart" uri="{C3380CC4-5D6E-409C-BE32-E72D297353CC}">
              <c16:uniqueId val="{00000000-60CD-4A5D-A778-91D95C6343B4}"/>
            </c:ext>
          </c:extLst>
        </c:ser>
        <c:ser>
          <c:idx val="1"/>
          <c:order val="1"/>
          <c:tx>
            <c:strRef>
              <c:f>Grafiek!$B$7</c:f>
              <c:strCache>
                <c:ptCount val="1"/>
                <c:pt idx="0">
                  <c:v>Per jaar</c:v>
                </c:pt>
              </c:strCache>
            </c:strRef>
          </c:tx>
          <c:spPr>
            <a:ln w="28575" cap="rnd">
              <a:solidFill>
                <a:schemeClr val="accent2"/>
              </a:solidFill>
              <a:round/>
            </a:ln>
            <a:effectLst/>
          </c:spPr>
          <c:marker>
            <c:symbol val="none"/>
          </c:marker>
          <c:cat>
            <c:numRef>
              <c:f>Grafiek!$C$5:$AF$5</c:f>
              <c:numCache>
                <c:formatCode>General</c:formatCode>
                <c:ptCount val="3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numCache>
            </c:numRef>
          </c:cat>
          <c:val>
            <c:numRef>
              <c:f>Grafiek!$C$7:$AF$7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1-60CD-4A5D-A778-91D95C6343B4}"/>
            </c:ext>
          </c:extLst>
        </c:ser>
        <c:ser>
          <c:idx val="2"/>
          <c:order val="2"/>
          <c:tx>
            <c:strRef>
              <c:f>Grafiek!$B$8</c:f>
              <c:strCache>
                <c:ptCount val="1"/>
                <c:pt idx="0">
                  <c:v>Gemiddeld</c:v>
                </c:pt>
              </c:strCache>
            </c:strRef>
          </c:tx>
          <c:spPr>
            <a:ln w="28575" cap="rnd">
              <a:solidFill>
                <a:schemeClr val="accent3"/>
              </a:solidFill>
              <a:round/>
            </a:ln>
            <a:effectLst/>
          </c:spPr>
          <c:marker>
            <c:symbol val="none"/>
          </c:marker>
          <c:cat>
            <c:numRef>
              <c:f>Grafiek!$C$5:$AF$5</c:f>
              <c:numCache>
                <c:formatCode>General</c:formatCode>
                <c:ptCount val="3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numCache>
            </c:numRef>
          </c:cat>
          <c:val>
            <c:numRef>
              <c:f>Grafiek!$C$8:$AF$8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60CD-4A5D-A778-91D95C6343B4}"/>
            </c:ext>
          </c:extLst>
        </c:ser>
        <c:dLbls>
          <c:showLegendKey val="0"/>
          <c:showVal val="0"/>
          <c:showCatName val="0"/>
          <c:showSerName val="0"/>
          <c:showPercent val="0"/>
          <c:showBubbleSize val="0"/>
        </c:dLbls>
        <c:smooth val="0"/>
        <c:axId val="556094168"/>
        <c:axId val="1"/>
      </c:lineChart>
      <c:catAx>
        <c:axId val="55609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nl-NL"/>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nl-NL"/>
          </a:p>
        </c:txPr>
        <c:crossAx val="556094168"/>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nl-N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22490</xdr:colOff>
      <xdr:row>12</xdr:row>
      <xdr:rowOff>14284</xdr:rowOff>
    </xdr:from>
    <xdr:to>
      <xdr:col>6</xdr:col>
      <xdr:colOff>990600</xdr:colOff>
      <xdr:row>14</xdr:row>
      <xdr:rowOff>188932</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4590" y="2757484"/>
          <a:ext cx="968110" cy="581048"/>
        </a:xfrm>
        <a:prstGeom prst="rect">
          <a:avLst/>
        </a:prstGeom>
      </xdr:spPr>
    </xdr:pic>
    <xdr:clientData/>
  </xdr:twoCellAnchor>
  <xdr:twoCellAnchor editAs="oneCell">
    <xdr:from>
      <xdr:col>6</xdr:col>
      <xdr:colOff>30957</xdr:colOff>
      <xdr:row>1</xdr:row>
      <xdr:rowOff>40480</xdr:rowOff>
    </xdr:from>
    <xdr:to>
      <xdr:col>7</xdr:col>
      <xdr:colOff>749452</xdr:colOff>
      <xdr:row>9</xdr:row>
      <xdr:rowOff>107156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662988" y="492918"/>
          <a:ext cx="1670995" cy="1733551"/>
        </a:xfrm>
        <a:prstGeom prst="rect">
          <a:avLst/>
        </a:prstGeom>
      </xdr:spPr>
    </xdr:pic>
    <xdr:clientData/>
  </xdr:twoCellAnchor>
  <xdr:twoCellAnchor editAs="oneCell">
    <xdr:from>
      <xdr:col>2</xdr:col>
      <xdr:colOff>4603746</xdr:colOff>
      <xdr:row>1</xdr:row>
      <xdr:rowOff>32649</xdr:rowOff>
    </xdr:from>
    <xdr:to>
      <xdr:col>4</xdr:col>
      <xdr:colOff>762000</xdr:colOff>
      <xdr:row>9</xdr:row>
      <xdr:rowOff>104262</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6286496" y="244316"/>
          <a:ext cx="1873249" cy="1743780"/>
        </a:xfrm>
        <a:prstGeom prst="rect">
          <a:avLst/>
        </a:prstGeom>
      </xdr:spPr>
    </xdr:pic>
    <xdr:clientData/>
  </xdr:twoCellAnchor>
  <xdr:twoCellAnchor editAs="oneCell">
    <xdr:from>
      <xdr:col>2</xdr:col>
      <xdr:colOff>2444754</xdr:colOff>
      <xdr:row>1</xdr:row>
      <xdr:rowOff>63500</xdr:rowOff>
    </xdr:from>
    <xdr:to>
      <xdr:col>2</xdr:col>
      <xdr:colOff>4558174</xdr:colOff>
      <xdr:row>9</xdr:row>
      <xdr:rowOff>83273</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127504" y="275167"/>
          <a:ext cx="2113420" cy="1691940"/>
        </a:xfrm>
        <a:prstGeom prst="rect">
          <a:avLst/>
        </a:prstGeom>
      </xdr:spPr>
    </xdr:pic>
    <xdr:clientData/>
  </xdr:twoCellAnchor>
  <xdr:twoCellAnchor editAs="oneCell">
    <xdr:from>
      <xdr:col>1</xdr:col>
      <xdr:colOff>47625</xdr:colOff>
      <xdr:row>0</xdr:row>
      <xdr:rowOff>31750</xdr:rowOff>
    </xdr:from>
    <xdr:to>
      <xdr:col>1</xdr:col>
      <xdr:colOff>2009530</xdr:colOff>
      <xdr:row>0</xdr:row>
      <xdr:rowOff>431750</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174625" y="31750"/>
          <a:ext cx="1961905" cy="400000"/>
        </a:xfrm>
        <a:prstGeom prst="rect">
          <a:avLst/>
        </a:prstGeom>
      </xdr:spPr>
    </xdr:pic>
    <xdr:clientData/>
  </xdr:twoCellAnchor>
  <xdr:twoCellAnchor editAs="oneCell">
    <xdr:from>
      <xdr:col>19</xdr:col>
      <xdr:colOff>31750</xdr:colOff>
      <xdr:row>1</xdr:row>
      <xdr:rowOff>15875</xdr:rowOff>
    </xdr:from>
    <xdr:to>
      <xdr:col>21</xdr:col>
      <xdr:colOff>79375</xdr:colOff>
      <xdr:row>9</xdr:row>
      <xdr:rowOff>194365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208375" y="476250"/>
          <a:ext cx="2016125" cy="1861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13</xdr:col>
      <xdr:colOff>170779</xdr:colOff>
      <xdr:row>18</xdr:row>
      <xdr:rowOff>159777</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877550" y="381000"/>
          <a:ext cx="8057479" cy="4607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981073</xdr:colOff>
      <xdr:row>11</xdr:row>
      <xdr:rowOff>9525</xdr:rowOff>
    </xdr:from>
    <xdr:to>
      <xdr:col>33</xdr:col>
      <xdr:colOff>19049</xdr:colOff>
      <xdr:row>35</xdr:row>
      <xdr:rowOff>9525</xdr:rowOff>
    </xdr:to>
    <xdr:graphicFrame macro="">
      <xdr:nvGraphicFramePr>
        <xdr:cNvPr id="140343" name="Grafiek 1">
          <a:extLst>
            <a:ext uri="{FF2B5EF4-FFF2-40B4-BE49-F238E27FC236}">
              <a16:creationId xmlns:a16="http://schemas.microsoft.com/office/drawing/2014/main" id="{00000000-0008-0000-0400-0000372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rgb="FF0070C0"/>
    <pageSetUpPr fitToPage="1"/>
  </sheetPr>
  <dimension ref="A1:BA181"/>
  <sheetViews>
    <sheetView tabSelected="1" view="pageBreakPreview" zoomScale="50" zoomScaleSheetLayoutView="50" workbookViewId="0">
      <selection activeCell="C1" sqref="C1"/>
    </sheetView>
  </sheetViews>
  <sheetFormatPr defaultColWidth="9.1796875" defaultRowHeight="15.5" x14ac:dyDescent="0.35"/>
  <cols>
    <col min="1" max="1" width="2" style="25" customWidth="1"/>
    <col min="2" max="2" width="30.7265625" style="25" customWidth="1"/>
    <col min="3" max="3" width="74.7265625" style="25" customWidth="1"/>
    <col min="4" max="4" width="10.7265625" style="25" customWidth="1"/>
    <col min="5" max="5" width="13.26953125" style="25" customWidth="1"/>
    <col min="6" max="6" width="52.7265625" style="25" hidden="1" customWidth="1"/>
    <col min="7" max="7" width="14.26953125" style="25" customWidth="1"/>
    <col min="8" max="8" width="14.1796875" style="25" customWidth="1"/>
    <col min="9" max="9" width="9.7265625" style="25" customWidth="1"/>
    <col min="10" max="10" width="6.81640625" style="25" bestFit="1" customWidth="1"/>
    <col min="11" max="11" width="12.26953125" style="25" customWidth="1"/>
    <col min="12" max="12" width="8.54296875" style="25" hidden="1" customWidth="1"/>
    <col min="13" max="13" width="6.26953125" style="25" hidden="1" customWidth="1"/>
    <col min="14" max="14" width="12.453125" style="25" customWidth="1"/>
    <col min="15" max="15" width="18.7265625" style="55" customWidth="1"/>
    <col min="16" max="16" width="17.1796875" style="55" bestFit="1" customWidth="1"/>
    <col min="17" max="17" width="12" style="25" hidden="1" customWidth="1"/>
    <col min="18" max="18" width="10.81640625" style="25" bestFit="1" customWidth="1"/>
    <col min="19" max="19" width="2.7265625" style="2" customWidth="1"/>
    <col min="20" max="23" width="14.7265625" style="2" customWidth="1"/>
    <col min="24" max="24" width="16.1796875" style="2" bestFit="1" customWidth="1"/>
    <col min="25" max="28" width="14.7265625" style="2" customWidth="1"/>
    <col min="29" max="29" width="14.81640625" style="2" bestFit="1" customWidth="1"/>
    <col min="30" max="31" width="14.1796875" style="2" customWidth="1"/>
    <col min="32" max="49" width="16" style="2" customWidth="1"/>
    <col min="50" max="50" width="9.1796875" style="2"/>
    <col min="51" max="51" width="16.1796875" style="2" bestFit="1" customWidth="1"/>
    <col min="52" max="16384" width="9.1796875" style="2"/>
  </cols>
  <sheetData>
    <row r="1" spans="1:51" ht="36" customHeight="1" thickBot="1" x14ac:dyDescent="0.6">
      <c r="B1" s="26" t="s">
        <v>21</v>
      </c>
      <c r="C1" s="273" t="s">
        <v>360</v>
      </c>
      <c r="Y1" s="19"/>
    </row>
    <row r="2" spans="1:51" ht="17.5" x14ac:dyDescent="0.35">
      <c r="B2" s="27" t="s">
        <v>17</v>
      </c>
      <c r="C2" s="28"/>
      <c r="D2" s="28"/>
      <c r="E2" s="28"/>
      <c r="F2" s="28" t="s">
        <v>341</v>
      </c>
      <c r="G2" s="28"/>
      <c r="H2" s="28"/>
      <c r="I2" s="28"/>
      <c r="J2" s="28"/>
      <c r="K2" s="263" t="s">
        <v>11</v>
      </c>
      <c r="L2" s="28"/>
      <c r="M2" s="28"/>
      <c r="N2" s="264"/>
      <c r="O2" s="272" t="s">
        <v>356</v>
      </c>
      <c r="P2" s="56"/>
      <c r="Q2" s="28"/>
      <c r="R2" s="29"/>
      <c r="S2" s="265"/>
      <c r="T2" s="7"/>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266"/>
    </row>
    <row r="3" spans="1:51" ht="18" x14ac:dyDescent="0.4">
      <c r="B3" s="30" t="s">
        <v>361</v>
      </c>
      <c r="C3" s="122" t="s">
        <v>364</v>
      </c>
      <c r="D3" s="31"/>
      <c r="E3" s="31"/>
      <c r="F3" s="32"/>
      <c r="G3" s="32"/>
      <c r="H3" s="32"/>
      <c r="I3" s="32"/>
      <c r="J3" s="32"/>
      <c r="K3" s="123">
        <f>N5</f>
        <v>2022</v>
      </c>
      <c r="L3" s="122"/>
      <c r="M3" s="122"/>
      <c r="N3" s="124" t="s">
        <v>367</v>
      </c>
      <c r="O3" s="57" t="s">
        <v>359</v>
      </c>
      <c r="P3" s="274">
        <f>SUM(T15:AW15)/30/12</f>
        <v>0</v>
      </c>
      <c r="Q3" s="32"/>
      <c r="R3" s="33"/>
      <c r="S3" s="19"/>
      <c r="T3" s="10"/>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267"/>
    </row>
    <row r="4" spans="1:51" x14ac:dyDescent="0.35">
      <c r="B4" s="30" t="s">
        <v>294</v>
      </c>
      <c r="C4" s="122" t="s">
        <v>362</v>
      </c>
      <c r="D4" s="31"/>
      <c r="E4" s="31"/>
      <c r="F4" s="34" t="s">
        <v>342</v>
      </c>
      <c r="G4" s="34"/>
      <c r="H4" s="34"/>
      <c r="I4" s="34"/>
      <c r="J4" s="31"/>
      <c r="K4" s="54" t="s">
        <v>21</v>
      </c>
      <c r="L4" s="31"/>
      <c r="M4" s="31"/>
      <c r="N4" s="125" t="s">
        <v>21</v>
      </c>
      <c r="O4" s="58"/>
      <c r="P4" s="57"/>
      <c r="Q4" s="32"/>
      <c r="R4" s="33"/>
      <c r="S4" s="19"/>
      <c r="T4" s="10" t="s">
        <v>21</v>
      </c>
      <c r="U4" s="11"/>
      <c r="V4" s="9"/>
      <c r="W4" s="9"/>
      <c r="X4" s="12" t="s">
        <v>21</v>
      </c>
      <c r="Y4" s="9"/>
      <c r="Z4" s="9"/>
      <c r="AA4" s="9"/>
      <c r="AB4" s="9"/>
      <c r="AC4" s="9"/>
      <c r="AD4" s="9"/>
      <c r="AE4" s="9"/>
      <c r="AF4" s="9"/>
      <c r="AG4" s="9"/>
      <c r="AH4" s="9"/>
      <c r="AI4" s="9"/>
      <c r="AJ4" s="9"/>
      <c r="AK4" s="9"/>
      <c r="AL4" s="9"/>
      <c r="AM4" s="9"/>
      <c r="AN4" s="9"/>
      <c r="AO4" s="9"/>
      <c r="AP4" s="9"/>
      <c r="AQ4" s="9"/>
      <c r="AR4" s="9"/>
      <c r="AS4" s="9"/>
      <c r="AT4" s="9"/>
      <c r="AU4" s="9"/>
      <c r="AV4" s="9"/>
      <c r="AW4" s="267"/>
    </row>
    <row r="5" spans="1:51" x14ac:dyDescent="0.35">
      <c r="B5" s="30" t="s">
        <v>295</v>
      </c>
      <c r="C5" s="122" t="s">
        <v>363</v>
      </c>
      <c r="D5" s="31"/>
      <c r="E5" s="31"/>
      <c r="F5" s="34"/>
      <c r="G5" s="34"/>
      <c r="H5" s="34"/>
      <c r="I5" s="34"/>
      <c r="J5" s="34"/>
      <c r="K5" s="54" t="s">
        <v>202</v>
      </c>
      <c r="L5" s="34"/>
      <c r="M5" s="34"/>
      <c r="N5" s="177">
        <v>2022</v>
      </c>
      <c r="O5" s="59" t="s">
        <v>357</v>
      </c>
      <c r="P5" s="111" t="s">
        <v>21</v>
      </c>
      <c r="Q5" s="32"/>
      <c r="R5" s="33"/>
      <c r="S5" s="19"/>
      <c r="T5" s="10" t="s">
        <v>21</v>
      </c>
      <c r="U5" s="11"/>
      <c r="V5" s="9"/>
      <c r="W5" s="9"/>
      <c r="X5" s="9"/>
      <c r="Y5" s="9"/>
      <c r="Z5" s="9"/>
      <c r="AA5" s="9"/>
      <c r="AB5" s="9"/>
      <c r="AC5" s="9"/>
      <c r="AD5" s="9"/>
      <c r="AE5" s="9"/>
      <c r="AF5" s="9"/>
      <c r="AG5" s="9"/>
      <c r="AH5" s="9"/>
      <c r="AI5" s="9"/>
      <c r="AJ5" s="9"/>
      <c r="AK5" s="9"/>
      <c r="AL5" s="9"/>
      <c r="AM5" s="9"/>
      <c r="AN5" s="9"/>
      <c r="AO5" s="9"/>
      <c r="AP5" s="9"/>
      <c r="AQ5" s="9"/>
      <c r="AR5" s="9"/>
      <c r="AS5" s="9"/>
      <c r="AT5" s="9"/>
      <c r="AU5" s="9"/>
      <c r="AV5" s="9"/>
      <c r="AW5" s="267"/>
    </row>
    <row r="6" spans="1:51" x14ac:dyDescent="0.35">
      <c r="B6" s="30" t="s">
        <v>296</v>
      </c>
      <c r="C6" s="122" t="s">
        <v>365</v>
      </c>
      <c r="D6" s="31"/>
      <c r="E6" s="31"/>
      <c r="F6" s="31" t="s">
        <v>343</v>
      </c>
      <c r="G6" s="31"/>
      <c r="H6" s="31"/>
      <c r="I6" s="34"/>
      <c r="J6" s="31"/>
      <c r="K6" s="54" t="s">
        <v>7</v>
      </c>
      <c r="L6" s="31"/>
      <c r="M6" s="31"/>
      <c r="N6" s="178">
        <v>0</v>
      </c>
      <c r="O6" s="59" t="s">
        <v>196</v>
      </c>
      <c r="P6" s="271">
        <f ca="1">TODAY()</f>
        <v>44564</v>
      </c>
      <c r="Q6" s="32"/>
      <c r="R6" s="33"/>
      <c r="S6" s="19"/>
      <c r="T6" s="10" t="s">
        <v>21</v>
      </c>
      <c r="U6" s="11"/>
      <c r="V6" s="9"/>
      <c r="W6" s="11"/>
      <c r="X6" s="9"/>
      <c r="Y6" s="9"/>
      <c r="Z6" s="9"/>
      <c r="AA6" s="9"/>
      <c r="AB6" s="9"/>
      <c r="AC6" s="9"/>
      <c r="AD6" s="9"/>
      <c r="AE6" s="9"/>
      <c r="AF6" s="9"/>
      <c r="AG6" s="9"/>
      <c r="AH6" s="9"/>
      <c r="AI6" s="9"/>
      <c r="AJ6" s="9"/>
      <c r="AK6" s="9"/>
      <c r="AL6" s="9"/>
      <c r="AM6" s="9"/>
      <c r="AN6" s="9"/>
      <c r="AO6" s="9"/>
      <c r="AP6" s="9"/>
      <c r="AQ6" s="9"/>
      <c r="AR6" s="9"/>
      <c r="AS6" s="9"/>
      <c r="AT6" s="9"/>
      <c r="AU6" s="9"/>
      <c r="AV6" s="9"/>
      <c r="AW6" s="267"/>
    </row>
    <row r="7" spans="1:51" x14ac:dyDescent="0.35">
      <c r="B7" s="35" t="s">
        <v>22</v>
      </c>
      <c r="C7" s="180">
        <v>44562</v>
      </c>
      <c r="D7" s="31"/>
      <c r="E7" s="31"/>
      <c r="F7" s="31"/>
      <c r="G7" s="31"/>
      <c r="H7" s="31"/>
      <c r="I7" s="34"/>
      <c r="J7" s="31"/>
      <c r="K7" s="54" t="s">
        <v>203</v>
      </c>
      <c r="L7" s="31"/>
      <c r="M7" s="31"/>
      <c r="N7" s="178">
        <v>0</v>
      </c>
      <c r="O7" s="59" t="s">
        <v>358</v>
      </c>
      <c r="P7" s="271">
        <f ca="1">TODAY()</f>
        <v>44564</v>
      </c>
      <c r="Q7" s="32"/>
      <c r="R7" s="33"/>
      <c r="S7" s="19"/>
      <c r="T7" s="10" t="s">
        <v>21</v>
      </c>
      <c r="U7" s="11"/>
      <c r="V7" s="9"/>
      <c r="W7" s="11"/>
      <c r="X7" s="9"/>
      <c r="Y7" s="9"/>
      <c r="Z7" s="9"/>
      <c r="AA7" s="9"/>
      <c r="AB7" s="9"/>
      <c r="AC7" s="9"/>
      <c r="AD7" s="9"/>
      <c r="AE7" s="9"/>
      <c r="AF7" s="9"/>
      <c r="AG7" s="9"/>
      <c r="AH7" s="9"/>
      <c r="AI7" s="9"/>
      <c r="AJ7" s="9"/>
      <c r="AK7" s="9"/>
      <c r="AL7" s="9"/>
      <c r="AM7" s="9"/>
      <c r="AN7" s="9"/>
      <c r="AO7" s="9"/>
      <c r="AP7" s="9"/>
      <c r="AQ7" s="9"/>
      <c r="AR7" s="9"/>
      <c r="AS7" s="9"/>
      <c r="AT7" s="9"/>
      <c r="AU7" s="9"/>
      <c r="AV7" s="9"/>
      <c r="AW7" s="267"/>
    </row>
    <row r="8" spans="1:51" x14ac:dyDescent="0.35">
      <c r="B8" s="30" t="s">
        <v>23</v>
      </c>
      <c r="C8" s="179">
        <v>1911</v>
      </c>
      <c r="D8" s="31"/>
      <c r="E8" s="31"/>
      <c r="F8" s="31" t="s">
        <v>344</v>
      </c>
      <c r="G8" s="31"/>
      <c r="H8" s="31"/>
      <c r="I8" s="34"/>
      <c r="J8" s="31"/>
      <c r="K8" s="54"/>
      <c r="L8" s="31"/>
      <c r="M8" s="31"/>
      <c r="N8" s="126"/>
      <c r="O8" s="59"/>
      <c r="P8" s="57"/>
      <c r="Q8" s="32"/>
      <c r="R8" s="33"/>
      <c r="S8" s="19"/>
      <c r="T8" s="13"/>
      <c r="U8" s="11"/>
      <c r="V8" s="9"/>
      <c r="W8" s="11"/>
      <c r="X8" s="9"/>
      <c r="Y8" s="9"/>
      <c r="Z8" s="9"/>
      <c r="AA8" s="9"/>
      <c r="AB8" s="9"/>
      <c r="AC8" s="9"/>
      <c r="AD8" s="9"/>
      <c r="AE8" s="9"/>
      <c r="AF8" s="9"/>
      <c r="AG8" s="9"/>
      <c r="AH8" s="9"/>
      <c r="AI8" s="9"/>
      <c r="AJ8" s="9"/>
      <c r="AK8" s="9"/>
      <c r="AL8" s="9"/>
      <c r="AM8" s="9"/>
      <c r="AN8" s="9"/>
      <c r="AO8" s="9"/>
      <c r="AP8" s="9"/>
      <c r="AQ8" s="9"/>
      <c r="AR8" s="9"/>
      <c r="AS8" s="9"/>
      <c r="AT8" s="9"/>
      <c r="AU8" s="9"/>
      <c r="AV8" s="9"/>
      <c r="AW8" s="267"/>
    </row>
    <row r="9" spans="1:51" x14ac:dyDescent="0.35">
      <c r="B9" s="30" t="s">
        <v>18</v>
      </c>
      <c r="C9" s="180">
        <f ca="1">TODAY()</f>
        <v>44564</v>
      </c>
      <c r="D9" s="31"/>
      <c r="E9" s="31"/>
      <c r="F9" s="31"/>
      <c r="G9" s="31"/>
      <c r="H9" s="31"/>
      <c r="I9" s="288"/>
      <c r="J9" s="288"/>
      <c r="K9" s="54"/>
      <c r="L9" s="255"/>
      <c r="M9" s="255"/>
      <c r="N9" s="127"/>
      <c r="O9" s="59"/>
      <c r="P9" s="57"/>
      <c r="Q9" s="32"/>
      <c r="R9" s="33"/>
      <c r="S9" s="19"/>
      <c r="T9" s="10" t="s">
        <v>21</v>
      </c>
      <c r="U9" s="11"/>
      <c r="V9" s="9"/>
      <c r="W9" s="11"/>
      <c r="X9" s="9"/>
      <c r="Y9" s="9"/>
      <c r="Z9" s="9"/>
      <c r="AA9" s="9"/>
      <c r="AB9" s="9"/>
      <c r="AC9" s="9"/>
      <c r="AD9" s="9"/>
      <c r="AE9" s="9"/>
      <c r="AF9" s="9"/>
      <c r="AG9" s="9"/>
      <c r="AH9" s="9"/>
      <c r="AI9" s="9"/>
      <c r="AJ9" s="9"/>
      <c r="AK9" s="9"/>
      <c r="AL9" s="9"/>
      <c r="AM9" s="9"/>
      <c r="AN9" s="9"/>
      <c r="AO9" s="9"/>
      <c r="AP9" s="9"/>
      <c r="AQ9" s="9"/>
      <c r="AR9" s="9"/>
      <c r="AS9" s="9"/>
      <c r="AT9" s="9"/>
      <c r="AU9" s="9"/>
      <c r="AV9" s="9"/>
      <c r="AW9" s="267"/>
    </row>
    <row r="10" spans="1:51" ht="16" thickBot="1" x14ac:dyDescent="0.4">
      <c r="B10" s="36"/>
      <c r="C10" s="37"/>
      <c r="D10" s="37"/>
      <c r="E10" s="37"/>
      <c r="F10" s="37"/>
      <c r="G10" s="37"/>
      <c r="H10" s="37"/>
      <c r="I10" s="37"/>
      <c r="J10" s="37"/>
      <c r="K10" s="268"/>
      <c r="L10" s="37"/>
      <c r="M10" s="37"/>
      <c r="N10" s="269"/>
      <c r="O10" s="60"/>
      <c r="P10" s="60"/>
      <c r="Q10" s="37"/>
      <c r="R10" s="38"/>
      <c r="S10" s="6"/>
      <c r="T10" s="15" t="s">
        <v>21</v>
      </c>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270"/>
    </row>
    <row r="11" spans="1:51" x14ac:dyDescent="0.35">
      <c r="T11" s="2">
        <v>1</v>
      </c>
      <c r="U11" s="2">
        <f>T11+1</f>
        <v>2</v>
      </c>
      <c r="V11" s="2">
        <f t="shared" ref="V11:AC11" si="0">U11+1</f>
        <v>3</v>
      </c>
      <c r="W11" s="2">
        <f t="shared" si="0"/>
        <v>4</v>
      </c>
      <c r="X11" s="2">
        <f t="shared" si="0"/>
        <v>5</v>
      </c>
      <c r="Y11" s="2">
        <f t="shared" si="0"/>
        <v>6</v>
      </c>
      <c r="Z11" s="2">
        <f t="shared" si="0"/>
        <v>7</v>
      </c>
      <c r="AA11" s="2">
        <f t="shared" si="0"/>
        <v>8</v>
      </c>
      <c r="AB11" s="2">
        <f t="shared" si="0"/>
        <v>9</v>
      </c>
      <c r="AC11" s="2">
        <f t="shared" si="0"/>
        <v>10</v>
      </c>
      <c r="AD11" s="2">
        <f t="shared" ref="AD11:AE11" si="1">AC11+1</f>
        <v>11</v>
      </c>
      <c r="AE11" s="2">
        <f t="shared" si="1"/>
        <v>12</v>
      </c>
      <c r="AF11" s="2">
        <f t="shared" ref="AF11:AW11" si="2">AE11+1</f>
        <v>13</v>
      </c>
      <c r="AG11" s="2">
        <f t="shared" si="2"/>
        <v>14</v>
      </c>
      <c r="AH11" s="2">
        <f t="shared" si="2"/>
        <v>15</v>
      </c>
      <c r="AI11" s="2">
        <f t="shared" si="2"/>
        <v>16</v>
      </c>
      <c r="AJ11" s="2">
        <f t="shared" si="2"/>
        <v>17</v>
      </c>
      <c r="AK11" s="2">
        <f t="shared" si="2"/>
        <v>18</v>
      </c>
      <c r="AL11" s="2">
        <f t="shared" si="2"/>
        <v>19</v>
      </c>
      <c r="AM11" s="2">
        <f t="shared" si="2"/>
        <v>20</v>
      </c>
      <c r="AN11" s="2">
        <f t="shared" si="2"/>
        <v>21</v>
      </c>
      <c r="AO11" s="2">
        <f t="shared" si="2"/>
        <v>22</v>
      </c>
      <c r="AP11" s="2">
        <f t="shared" si="2"/>
        <v>23</v>
      </c>
      <c r="AQ11" s="2">
        <f t="shared" si="2"/>
        <v>24</v>
      </c>
      <c r="AR11" s="2">
        <f t="shared" si="2"/>
        <v>25</v>
      </c>
      <c r="AS11" s="2">
        <f t="shared" si="2"/>
        <v>26</v>
      </c>
      <c r="AT11" s="2">
        <f t="shared" si="2"/>
        <v>27</v>
      </c>
      <c r="AU11" s="2">
        <f t="shared" si="2"/>
        <v>28</v>
      </c>
      <c r="AV11" s="2">
        <f t="shared" si="2"/>
        <v>29</v>
      </c>
      <c r="AW11" s="2">
        <f t="shared" si="2"/>
        <v>30</v>
      </c>
    </row>
    <row r="12" spans="1:51" x14ac:dyDescent="0.35">
      <c r="B12" s="39" t="s">
        <v>6</v>
      </c>
      <c r="C12" s="41" t="s">
        <v>13</v>
      </c>
      <c r="D12" s="40"/>
      <c r="E12" s="40" t="s">
        <v>298</v>
      </c>
      <c r="F12" s="41" t="s">
        <v>21</v>
      </c>
      <c r="G12" s="41" t="s">
        <v>24</v>
      </c>
      <c r="H12" s="41" t="s">
        <v>297</v>
      </c>
      <c r="I12" s="41" t="s">
        <v>2</v>
      </c>
      <c r="J12" s="41" t="s">
        <v>15</v>
      </c>
      <c r="K12" s="41" t="s">
        <v>14</v>
      </c>
      <c r="L12" s="41" t="s">
        <v>2</v>
      </c>
      <c r="M12" s="41" t="s">
        <v>15</v>
      </c>
      <c r="N12" s="41" t="s">
        <v>0</v>
      </c>
      <c r="O12" s="61" t="s">
        <v>8</v>
      </c>
      <c r="P12" s="65" t="s">
        <v>3</v>
      </c>
      <c r="Q12" s="41"/>
      <c r="R12" s="41" t="s">
        <v>5</v>
      </c>
      <c r="T12" s="16">
        <f>+N5</f>
        <v>2022</v>
      </c>
      <c r="U12" s="17">
        <f t="shared" ref="U12:AC12" si="3">+T12+1</f>
        <v>2023</v>
      </c>
      <c r="V12" s="16">
        <f t="shared" si="3"/>
        <v>2024</v>
      </c>
      <c r="W12" s="17">
        <f t="shared" si="3"/>
        <v>2025</v>
      </c>
      <c r="X12" s="16">
        <f t="shared" si="3"/>
        <v>2026</v>
      </c>
      <c r="Y12" s="16">
        <f t="shared" si="3"/>
        <v>2027</v>
      </c>
      <c r="Z12" s="16">
        <f t="shared" si="3"/>
        <v>2028</v>
      </c>
      <c r="AA12" s="16">
        <f t="shared" si="3"/>
        <v>2029</v>
      </c>
      <c r="AB12" s="16">
        <f t="shared" si="3"/>
        <v>2030</v>
      </c>
      <c r="AC12" s="16">
        <f t="shared" si="3"/>
        <v>2031</v>
      </c>
      <c r="AD12" s="16">
        <f t="shared" ref="AD12" si="4">+AC12+1</f>
        <v>2032</v>
      </c>
      <c r="AE12" s="16">
        <f t="shared" ref="AE12" si="5">+AD12+1</f>
        <v>2033</v>
      </c>
      <c r="AF12" s="16">
        <f t="shared" ref="AF12" si="6">+AE12+1</f>
        <v>2034</v>
      </c>
      <c r="AG12" s="16">
        <f t="shared" ref="AG12" si="7">+AF12+1</f>
        <v>2035</v>
      </c>
      <c r="AH12" s="16">
        <f t="shared" ref="AH12" si="8">+AG12+1</f>
        <v>2036</v>
      </c>
      <c r="AI12" s="16">
        <f t="shared" ref="AI12" si="9">+AH12+1</f>
        <v>2037</v>
      </c>
      <c r="AJ12" s="16">
        <f t="shared" ref="AJ12" si="10">+AI12+1</f>
        <v>2038</v>
      </c>
      <c r="AK12" s="16">
        <f t="shared" ref="AK12" si="11">+AJ12+1</f>
        <v>2039</v>
      </c>
      <c r="AL12" s="16">
        <f t="shared" ref="AL12" si="12">+AK12+1</f>
        <v>2040</v>
      </c>
      <c r="AM12" s="16">
        <f t="shared" ref="AM12" si="13">+AL12+1</f>
        <v>2041</v>
      </c>
      <c r="AN12" s="16">
        <f t="shared" ref="AN12" si="14">+AM12+1</f>
        <v>2042</v>
      </c>
      <c r="AO12" s="16">
        <f t="shared" ref="AO12" si="15">+AN12+1</f>
        <v>2043</v>
      </c>
      <c r="AP12" s="16">
        <f t="shared" ref="AP12" si="16">+AO12+1</f>
        <v>2044</v>
      </c>
      <c r="AQ12" s="16">
        <f t="shared" ref="AQ12" si="17">+AP12+1</f>
        <v>2045</v>
      </c>
      <c r="AR12" s="16">
        <f t="shared" ref="AR12" si="18">+AQ12+1</f>
        <v>2046</v>
      </c>
      <c r="AS12" s="16">
        <f t="shared" ref="AS12" si="19">+AR12+1</f>
        <v>2047</v>
      </c>
      <c r="AT12" s="16">
        <f t="shared" ref="AT12" si="20">+AS12+1</f>
        <v>2048</v>
      </c>
      <c r="AU12" s="16">
        <f t="shared" ref="AU12" si="21">+AT12+1</f>
        <v>2049</v>
      </c>
      <c r="AV12" s="16">
        <f t="shared" ref="AV12" si="22">+AU12+1</f>
        <v>2050</v>
      </c>
      <c r="AW12" s="16">
        <f t="shared" ref="AW12" si="23">+AV12+1</f>
        <v>2051</v>
      </c>
    </row>
    <row r="13" spans="1:51" x14ac:dyDescent="0.35">
      <c r="B13" s="42"/>
      <c r="C13" s="42"/>
      <c r="D13" s="42"/>
      <c r="E13" s="42" t="s">
        <v>299</v>
      </c>
      <c r="F13" s="42"/>
      <c r="G13" s="43"/>
      <c r="H13" s="43"/>
      <c r="I13" s="42"/>
      <c r="J13" s="42"/>
      <c r="K13" s="42"/>
      <c r="L13" s="42"/>
      <c r="M13" s="42"/>
      <c r="N13" s="42" t="s">
        <v>1</v>
      </c>
      <c r="O13" s="62" t="s">
        <v>9</v>
      </c>
      <c r="P13" s="62" t="s">
        <v>4</v>
      </c>
      <c r="Q13" s="43"/>
      <c r="R13" s="43"/>
      <c r="T13" s="18">
        <f>VLOOKUP($T$12,INDEX!$A$1:$B$50,2,FALSE)</f>
        <v>1</v>
      </c>
      <c r="U13" s="18">
        <f>VLOOKUP($U$12,INDEX!$A$1:$B$50,2,FALSE)</f>
        <v>1</v>
      </c>
      <c r="V13" s="18">
        <f>VLOOKUP($V$12,INDEX!$A$1:$B$50,2,FALSE)</f>
        <v>1</v>
      </c>
      <c r="W13" s="18">
        <f>VLOOKUP($W$12,INDEX!$A$1:$B$50,2,FALSE)</f>
        <v>1</v>
      </c>
      <c r="X13" s="18">
        <f>VLOOKUP($X$12,INDEX!$A$1:$B$50,2,FALSE)</f>
        <v>1</v>
      </c>
      <c r="Y13" s="18">
        <f>VLOOKUP($Y$12,INDEX!$A$1:$B$50,2,FALSE)</f>
        <v>1</v>
      </c>
      <c r="Z13" s="18">
        <f>VLOOKUP($Z$12,INDEX!$A$1:$B$50,2,FALSE)</f>
        <v>1</v>
      </c>
      <c r="AA13" s="18">
        <f>VLOOKUP($AA$12,INDEX!$A$1:$B$50,2,FALSE)</f>
        <v>1</v>
      </c>
      <c r="AB13" s="18">
        <f>VLOOKUP($AB$12,INDEX!$A$1:$B$50,2,FALSE)</f>
        <v>1</v>
      </c>
      <c r="AC13" s="18">
        <f>VLOOKUP(AC$12,INDEX!$A$1:$B$50,2,FALSE)</f>
        <v>1</v>
      </c>
      <c r="AD13" s="18">
        <f>VLOOKUP(AD$12,INDEX!$A$1:$B$50,2,FALSE)</f>
        <v>1</v>
      </c>
      <c r="AE13" s="18">
        <f>VLOOKUP(AE$12,INDEX!$A$1:$B$50,2,FALSE)</f>
        <v>1</v>
      </c>
      <c r="AF13" s="18">
        <f>VLOOKUP(AF$12,INDEX!$A$1:$B$50,2,FALSE)</f>
        <v>1</v>
      </c>
      <c r="AG13" s="18">
        <f>VLOOKUP(AG$12,INDEX!$A$1:$B$50,2,FALSE)</f>
        <v>1</v>
      </c>
      <c r="AH13" s="18">
        <f>VLOOKUP(AH$12,INDEX!$A$1:$B$50,2,FALSE)</f>
        <v>1</v>
      </c>
      <c r="AI13" s="18">
        <f>VLOOKUP(AI$12,INDEX!$A$1:$B$50,2,FALSE)</f>
        <v>1</v>
      </c>
      <c r="AJ13" s="18">
        <f>VLOOKUP(AJ$12,INDEX!$A$1:$B$50,2,FALSE)</f>
        <v>1</v>
      </c>
      <c r="AK13" s="18">
        <f>VLOOKUP(AK$12,INDEX!$A$1:$B$50,2,FALSE)</f>
        <v>1</v>
      </c>
      <c r="AL13" s="18">
        <f>VLOOKUP(AL$12,INDEX!$A$1:$B$50,2,FALSE)</f>
        <v>1</v>
      </c>
      <c r="AM13" s="18">
        <f>VLOOKUP(AM$12,INDEX!$A$1:$B$50,2,FALSE)</f>
        <v>1</v>
      </c>
      <c r="AN13" s="18">
        <f>VLOOKUP(AN$12,INDEX!$A$1:$B$50,2,FALSE)</f>
        <v>1</v>
      </c>
      <c r="AO13" s="18">
        <f>VLOOKUP(AO$12,INDEX!$A$1:$B$50,2,FALSE)</f>
        <v>1</v>
      </c>
      <c r="AP13" s="18">
        <f>VLOOKUP(AP$12,INDEX!$A$1:$B$50,2,FALSE)</f>
        <v>1</v>
      </c>
      <c r="AQ13" s="18">
        <f>VLOOKUP(AQ$12,INDEX!$A$1:$B$50,2,FALSE)</f>
        <v>1</v>
      </c>
      <c r="AR13" s="18">
        <f>VLOOKUP(AR$12,INDEX!$A$1:$B$50,2,FALSE)</f>
        <v>1</v>
      </c>
      <c r="AS13" s="18">
        <f>VLOOKUP(AS$12,INDEX!$A$1:$B$50,2,FALSE)</f>
        <v>1</v>
      </c>
      <c r="AT13" s="18">
        <f>VLOOKUP(AT$12,INDEX!$A$1:$B$50,2,FALSE)</f>
        <v>1</v>
      </c>
      <c r="AU13" s="18">
        <f>VLOOKUP(AU$12,INDEX!$A$1:$B$50,2,FALSE)</f>
        <v>1</v>
      </c>
      <c r="AV13" s="18">
        <f>VLOOKUP(AV$12,INDEX!$A$1:$B$50,2,FALSE)</f>
        <v>1</v>
      </c>
      <c r="AW13" s="18">
        <f>VLOOKUP(AW$12,INDEX!$A$1:$B$50,2,FALSE)</f>
        <v>1</v>
      </c>
    </row>
    <row r="14" spans="1:51" x14ac:dyDescent="0.35">
      <c r="B14" s="44"/>
      <c r="C14" s="44"/>
      <c r="D14" s="44"/>
      <c r="E14" s="44"/>
      <c r="F14" s="44"/>
      <c r="G14" s="44"/>
      <c r="H14" s="44"/>
      <c r="I14" s="44"/>
      <c r="J14" s="44"/>
      <c r="K14" s="44"/>
      <c r="L14" s="44"/>
      <c r="M14" s="44"/>
      <c r="N14" s="44"/>
      <c r="O14" s="63"/>
      <c r="P14" s="63"/>
      <c r="Q14" s="44"/>
      <c r="R14" s="44"/>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row>
    <row r="15" spans="1:51" ht="15.75" customHeight="1" x14ac:dyDescent="0.35">
      <c r="A15" s="25" t="s">
        <v>21</v>
      </c>
      <c r="B15" s="45" t="s">
        <v>21</v>
      </c>
      <c r="C15" s="46"/>
      <c r="D15" s="46"/>
      <c r="E15" s="46"/>
      <c r="F15" s="46"/>
      <c r="G15" s="46"/>
      <c r="H15" s="46"/>
      <c r="I15" s="47"/>
      <c r="T15" s="21">
        <f>T174</f>
        <v>0</v>
      </c>
      <c r="U15" s="21">
        <f t="shared" ref="U15:AW15" si="24">U174</f>
        <v>0</v>
      </c>
      <c r="V15" s="21">
        <f t="shared" si="24"/>
        <v>0</v>
      </c>
      <c r="W15" s="21">
        <f t="shared" si="24"/>
        <v>0</v>
      </c>
      <c r="X15" s="21">
        <f t="shared" si="24"/>
        <v>0</v>
      </c>
      <c r="Y15" s="21">
        <f t="shared" si="24"/>
        <v>0</v>
      </c>
      <c r="Z15" s="21">
        <f t="shared" si="24"/>
        <v>0</v>
      </c>
      <c r="AA15" s="21">
        <f t="shared" si="24"/>
        <v>0</v>
      </c>
      <c r="AB15" s="21">
        <f t="shared" si="24"/>
        <v>0</v>
      </c>
      <c r="AC15" s="21">
        <f t="shared" si="24"/>
        <v>0</v>
      </c>
      <c r="AD15" s="21">
        <f t="shared" si="24"/>
        <v>0</v>
      </c>
      <c r="AE15" s="21">
        <f t="shared" si="24"/>
        <v>0</v>
      </c>
      <c r="AF15" s="21">
        <f t="shared" si="24"/>
        <v>0</v>
      </c>
      <c r="AG15" s="21">
        <f t="shared" si="24"/>
        <v>0</v>
      </c>
      <c r="AH15" s="21">
        <f t="shared" si="24"/>
        <v>0</v>
      </c>
      <c r="AI15" s="21">
        <f t="shared" si="24"/>
        <v>0</v>
      </c>
      <c r="AJ15" s="21">
        <f t="shared" si="24"/>
        <v>0</v>
      </c>
      <c r="AK15" s="21">
        <f t="shared" si="24"/>
        <v>0</v>
      </c>
      <c r="AL15" s="21">
        <f t="shared" si="24"/>
        <v>0</v>
      </c>
      <c r="AM15" s="21">
        <f t="shared" si="24"/>
        <v>0</v>
      </c>
      <c r="AN15" s="21">
        <f t="shared" si="24"/>
        <v>0</v>
      </c>
      <c r="AO15" s="21">
        <f t="shared" si="24"/>
        <v>0</v>
      </c>
      <c r="AP15" s="21">
        <f t="shared" si="24"/>
        <v>0</v>
      </c>
      <c r="AQ15" s="21">
        <f t="shared" si="24"/>
        <v>0</v>
      </c>
      <c r="AR15" s="21">
        <f t="shared" si="24"/>
        <v>0</v>
      </c>
      <c r="AS15" s="21">
        <f t="shared" si="24"/>
        <v>0</v>
      </c>
      <c r="AT15" s="21">
        <f t="shared" si="24"/>
        <v>0</v>
      </c>
      <c r="AU15" s="21">
        <f t="shared" si="24"/>
        <v>0</v>
      </c>
      <c r="AV15" s="21">
        <f t="shared" si="24"/>
        <v>0</v>
      </c>
      <c r="AW15" s="21">
        <f t="shared" si="24"/>
        <v>0</v>
      </c>
      <c r="AY15" s="21">
        <f>SUM(T171:AW171)</f>
        <v>0</v>
      </c>
    </row>
    <row r="16" spans="1:51" ht="17.5" x14ac:dyDescent="0.35">
      <c r="B16" s="166" t="s">
        <v>165</v>
      </c>
      <c r="C16" s="167" t="s">
        <v>166</v>
      </c>
      <c r="D16" s="167" t="s">
        <v>172</v>
      </c>
      <c r="E16" s="167" t="s">
        <v>204</v>
      </c>
      <c r="F16" s="256" t="s">
        <v>167</v>
      </c>
      <c r="G16" s="168"/>
      <c r="H16" s="168"/>
      <c r="I16" s="167"/>
      <c r="J16" s="167"/>
      <c r="K16" s="167"/>
      <c r="L16" s="167"/>
      <c r="M16" s="167"/>
      <c r="N16" s="169"/>
      <c r="O16" s="170"/>
      <c r="P16" s="171"/>
      <c r="Q16" s="167"/>
      <c r="R16" s="172"/>
      <c r="S16" s="173"/>
      <c r="T16" s="174"/>
      <c r="U16" s="175"/>
      <c r="V16" s="175"/>
      <c r="W16" s="175"/>
      <c r="X16" s="176"/>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Y16" s="21">
        <f>SUM(T15:AM16)</f>
        <v>0</v>
      </c>
    </row>
    <row r="17" spans="1:52" s="20" customFormat="1" ht="20" x14ac:dyDescent="0.4">
      <c r="A17" s="48"/>
      <c r="B17" s="66" t="s">
        <v>30</v>
      </c>
      <c r="C17" s="72" t="s">
        <v>54</v>
      </c>
      <c r="D17" s="82">
        <v>5</v>
      </c>
      <c r="E17" s="130">
        <v>2</v>
      </c>
      <c r="F17" s="113" t="s">
        <v>311</v>
      </c>
      <c r="G17" s="77" t="s">
        <v>302</v>
      </c>
      <c r="H17" s="77" t="s">
        <v>300</v>
      </c>
      <c r="I17" s="85"/>
      <c r="J17" s="93" t="s">
        <v>19</v>
      </c>
      <c r="K17" s="49">
        <v>0.1</v>
      </c>
      <c r="L17" s="51">
        <f>+I17*K17</f>
        <v>0</v>
      </c>
      <c r="M17" s="50" t="s">
        <v>19</v>
      </c>
      <c r="N17" s="93">
        <v>130</v>
      </c>
      <c r="O17" s="64">
        <f t="shared" ref="O17:O48" si="25">ROUND((L17*N17)*($N$6+1)*($N$7+1),0)*1</f>
        <v>0</v>
      </c>
      <c r="P17" s="97">
        <v>2024</v>
      </c>
      <c r="Q17" s="53">
        <f>P17-1900</f>
        <v>124</v>
      </c>
      <c r="R17" s="93">
        <v>12</v>
      </c>
      <c r="T17" s="128">
        <f t="shared" ref="T17:T48" si="26">IF(AND($O17&gt;0,T$12&gt;$Q17+1899),IF(MOD((T$12-1900-$Q17),IF($R17=0,100,$R17))=0,$O17,0),0)*$T$13</f>
        <v>0</v>
      </c>
      <c r="U17" s="128">
        <f t="shared" ref="U17:U48" si="27">IF(AND($O17&gt;0,U$12&gt;$Q17+1899),IF(MOD((U$12-1900-$Q17),IF($R17=0,100,$R17))=0,$O17,0),0)*$U$13</f>
        <v>0</v>
      </c>
      <c r="V17" s="128">
        <f t="shared" ref="V17:V48" si="28">IF(AND($O17&gt;0,V$12&gt;$Q17+1899),IF(MOD((V$12-1900-$Q17),IF($R17=0,100,$R17))=0,$O17,0),0)*$V$13</f>
        <v>0</v>
      </c>
      <c r="W17" s="128">
        <f t="shared" ref="W17:W48" si="29">IF(AND($O17&gt;0,W$12&gt;$Q17+1899),IF(MOD((W$12-1900-$Q17),IF($R17=0,100,$R17))=0,$O17,0),0)*$W$13</f>
        <v>0</v>
      </c>
      <c r="X17" s="128">
        <f t="shared" ref="X17:X48" si="30">IF(AND($O17&gt;0,X$12&gt;$Q17+1899),IF(MOD((X$12-1900-$Q17),IF($R17=0,100,$R17))=0,$O17,0),0)*$X$13</f>
        <v>0</v>
      </c>
      <c r="Y17" s="128">
        <f t="shared" ref="Y17:Y48" si="31">IF(AND($O17&gt;0,Y$12&gt;$Q17+1899),IF(MOD((Y$12-1900-$Q17),IF($R17=0,100,$R17))=0,$O17,0),0)*$Y$13</f>
        <v>0</v>
      </c>
      <c r="Z17" s="128">
        <f t="shared" ref="Z17:Z48" si="32">IF(AND($O17&gt;0,Z$12&gt;$Q17+1899),IF(MOD((Z$12-1900-$Q17),IF($R17=0,100,$R17))=0,$O17,0),0)*$Z$13</f>
        <v>0</v>
      </c>
      <c r="AA17" s="128">
        <f t="shared" ref="AA17:AA48" si="33">IF(AND($O17&gt;0,AA$12&gt;$Q17+1899),IF(MOD((AA$12-1900-$Q17),IF($R17=0,100,$R17))=0,$O17,0),0)*$AA$13</f>
        <v>0</v>
      </c>
      <c r="AB17" s="128">
        <f t="shared" ref="AB17:AB48" si="34">IF(AND($O17&gt;0,AB$12&gt;$Q17+1899),IF(MOD((AB$12-1900-$Q17),IF($R17=0,100,$R17))=0,$O17,0),0)*$AB$13</f>
        <v>0</v>
      </c>
      <c r="AC17" s="128">
        <f t="shared" ref="AC17:AC48" si="35">IF(AND($O17&gt;0,AC$12&gt;$Q17+1899),IF(MOD((AC$12-1900-$Q17),IF($R17=0,100,$R17))=0,$O17,0),0)*$AC$13</f>
        <v>0</v>
      </c>
      <c r="AD17" s="129">
        <f t="shared" ref="AD17:AS33" si="36">IF(AND($O17&gt;0,AD$12&gt;$Q17+1899),IF(MOD((AD$12-1900-$Q17),IF($R17=0,100,$R17))=0,$O17,0),0)*$AC$13</f>
        <v>0</v>
      </c>
      <c r="AE17" s="129">
        <f t="shared" si="36"/>
        <v>0</v>
      </c>
      <c r="AF17" s="129">
        <f t="shared" si="36"/>
        <v>0</v>
      </c>
      <c r="AG17" s="129">
        <f t="shared" si="36"/>
        <v>0</v>
      </c>
      <c r="AH17" s="129">
        <f t="shared" si="36"/>
        <v>0</v>
      </c>
      <c r="AI17" s="129">
        <f t="shared" si="36"/>
        <v>0</v>
      </c>
      <c r="AJ17" s="129">
        <f t="shared" si="36"/>
        <v>0</v>
      </c>
      <c r="AK17" s="128">
        <f t="shared" si="36"/>
        <v>0</v>
      </c>
      <c r="AL17" s="128">
        <f t="shared" si="36"/>
        <v>0</v>
      </c>
      <c r="AM17" s="128">
        <f t="shared" si="36"/>
        <v>0</v>
      </c>
      <c r="AN17" s="128">
        <f t="shared" si="36"/>
        <v>0</v>
      </c>
      <c r="AO17" s="128">
        <f t="shared" si="36"/>
        <v>0</v>
      </c>
      <c r="AP17" s="128">
        <f t="shared" si="36"/>
        <v>0</v>
      </c>
      <c r="AQ17" s="128">
        <f t="shared" si="36"/>
        <v>0</v>
      </c>
      <c r="AR17" s="128">
        <f t="shared" si="36"/>
        <v>0</v>
      </c>
      <c r="AS17" s="128">
        <f t="shared" si="36"/>
        <v>0</v>
      </c>
      <c r="AT17" s="128">
        <f t="shared" ref="AT17:AW17" si="37">IF(AND($O17&gt;0,AT$12&gt;$Q17+1899),IF(MOD((AT$12-1900-$Q17),IF($R17=0,100,$R17))=0,$O17,0),0)*$AC$13</f>
        <v>0</v>
      </c>
      <c r="AU17" s="128">
        <f t="shared" si="37"/>
        <v>0</v>
      </c>
      <c r="AV17" s="128">
        <f t="shared" si="37"/>
        <v>0</v>
      </c>
      <c r="AW17" s="128">
        <f t="shared" si="37"/>
        <v>0</v>
      </c>
      <c r="AY17" s="21">
        <f>SUM(T15:AC17)</f>
        <v>0</v>
      </c>
    </row>
    <row r="18" spans="1:52" s="20" customFormat="1" ht="20" x14ac:dyDescent="0.4">
      <c r="A18" s="48"/>
      <c r="B18" s="67"/>
      <c r="C18" s="72" t="s">
        <v>55</v>
      </c>
      <c r="D18" s="82">
        <v>5</v>
      </c>
      <c r="E18" s="130">
        <v>2</v>
      </c>
      <c r="F18" s="113" t="s">
        <v>312</v>
      </c>
      <c r="G18" s="77" t="s">
        <v>301</v>
      </c>
      <c r="H18" s="77" t="s">
        <v>303</v>
      </c>
      <c r="I18" s="85"/>
      <c r="J18" s="93" t="s">
        <v>19</v>
      </c>
      <c r="K18" s="52">
        <v>0.1</v>
      </c>
      <c r="L18" s="51">
        <f>+I18*K18</f>
        <v>0</v>
      </c>
      <c r="M18" s="51" t="str">
        <f>+J18</f>
        <v>m2</v>
      </c>
      <c r="N18" s="93">
        <v>130</v>
      </c>
      <c r="O18" s="64">
        <f t="shared" si="25"/>
        <v>0</v>
      </c>
      <c r="P18" s="97">
        <v>2026</v>
      </c>
      <c r="Q18" s="53">
        <f>P18-1900</f>
        <v>126</v>
      </c>
      <c r="R18" s="93">
        <v>12</v>
      </c>
      <c r="T18" s="128">
        <f t="shared" si="26"/>
        <v>0</v>
      </c>
      <c r="U18" s="128">
        <f t="shared" si="27"/>
        <v>0</v>
      </c>
      <c r="V18" s="128">
        <f t="shared" si="28"/>
        <v>0</v>
      </c>
      <c r="W18" s="128">
        <f t="shared" si="29"/>
        <v>0</v>
      </c>
      <c r="X18" s="128">
        <f t="shared" si="30"/>
        <v>0</v>
      </c>
      <c r="Y18" s="128">
        <f t="shared" si="31"/>
        <v>0</v>
      </c>
      <c r="Z18" s="128">
        <f t="shared" si="32"/>
        <v>0</v>
      </c>
      <c r="AA18" s="128">
        <f t="shared" si="33"/>
        <v>0</v>
      </c>
      <c r="AB18" s="128">
        <f t="shared" si="34"/>
        <v>0</v>
      </c>
      <c r="AC18" s="128">
        <f t="shared" si="35"/>
        <v>0</v>
      </c>
      <c r="AD18" s="129">
        <f t="shared" si="36"/>
        <v>0</v>
      </c>
      <c r="AE18" s="129">
        <f t="shared" si="36"/>
        <v>0</v>
      </c>
      <c r="AF18" s="129">
        <f t="shared" ref="AF18:AW30" si="38">IF(AND($O18&gt;0,AF$12&gt;$Q18+1899),IF(MOD((AF$12-1900-$Q18),IF($R18=0,100,$R18))=0,$O18,0),0)*$AC$13</f>
        <v>0</v>
      </c>
      <c r="AG18" s="129">
        <f t="shared" si="38"/>
        <v>0</v>
      </c>
      <c r="AH18" s="129">
        <f t="shared" si="38"/>
        <v>0</v>
      </c>
      <c r="AI18" s="129">
        <f t="shared" si="38"/>
        <v>0</v>
      </c>
      <c r="AJ18" s="129">
        <f t="shared" si="38"/>
        <v>0</v>
      </c>
      <c r="AK18" s="128">
        <f t="shared" si="38"/>
        <v>0</v>
      </c>
      <c r="AL18" s="128">
        <f t="shared" si="38"/>
        <v>0</v>
      </c>
      <c r="AM18" s="128">
        <f t="shared" si="38"/>
        <v>0</v>
      </c>
      <c r="AN18" s="128">
        <f t="shared" si="38"/>
        <v>0</v>
      </c>
      <c r="AO18" s="128">
        <f t="shared" si="38"/>
        <v>0</v>
      </c>
      <c r="AP18" s="128">
        <f t="shared" si="38"/>
        <v>0</v>
      </c>
      <c r="AQ18" s="128">
        <f t="shared" si="38"/>
        <v>0</v>
      </c>
      <c r="AR18" s="128">
        <f t="shared" si="38"/>
        <v>0</v>
      </c>
      <c r="AS18" s="128">
        <f t="shared" si="38"/>
        <v>0</v>
      </c>
      <c r="AT18" s="128">
        <f t="shared" si="38"/>
        <v>0</v>
      </c>
      <c r="AU18" s="128">
        <f t="shared" si="38"/>
        <v>0</v>
      </c>
      <c r="AV18" s="128">
        <f t="shared" si="38"/>
        <v>0</v>
      </c>
      <c r="AW18" s="128">
        <f t="shared" si="38"/>
        <v>0</v>
      </c>
    </row>
    <row r="19" spans="1:52" s="20" customFormat="1" ht="20" x14ac:dyDescent="0.4">
      <c r="A19" s="48"/>
      <c r="B19" s="67"/>
      <c r="C19" s="72" t="s">
        <v>56</v>
      </c>
      <c r="D19" s="82">
        <v>3</v>
      </c>
      <c r="E19" s="130"/>
      <c r="F19" s="113" t="s">
        <v>313</v>
      </c>
      <c r="G19" s="77"/>
      <c r="H19" s="77" t="s">
        <v>21</v>
      </c>
      <c r="I19" s="85"/>
      <c r="J19" s="93" t="s">
        <v>10</v>
      </c>
      <c r="K19" s="52">
        <v>1</v>
      </c>
      <c r="L19" s="51">
        <f t="shared" ref="L19:L83" si="39">+I19*K19</f>
        <v>0</v>
      </c>
      <c r="M19" s="51" t="str">
        <f t="shared" ref="M19:M83" si="40">+J19</f>
        <v>pst</v>
      </c>
      <c r="N19" s="93">
        <v>250</v>
      </c>
      <c r="O19" s="64">
        <f t="shared" si="25"/>
        <v>0</v>
      </c>
      <c r="P19" s="97">
        <v>2024</v>
      </c>
      <c r="Q19" s="53">
        <f t="shared" ref="Q19:Q82" si="41">P19-1900</f>
        <v>124</v>
      </c>
      <c r="R19" s="93">
        <v>4</v>
      </c>
      <c r="T19" s="128">
        <f t="shared" si="26"/>
        <v>0</v>
      </c>
      <c r="U19" s="128">
        <f t="shared" si="27"/>
        <v>0</v>
      </c>
      <c r="V19" s="128">
        <f t="shared" si="28"/>
        <v>0</v>
      </c>
      <c r="W19" s="128">
        <f t="shared" si="29"/>
        <v>0</v>
      </c>
      <c r="X19" s="128">
        <f t="shared" si="30"/>
        <v>0</v>
      </c>
      <c r="Y19" s="128">
        <f t="shared" si="31"/>
        <v>0</v>
      </c>
      <c r="Z19" s="128">
        <f t="shared" si="32"/>
        <v>0</v>
      </c>
      <c r="AA19" s="128">
        <f t="shared" si="33"/>
        <v>0</v>
      </c>
      <c r="AB19" s="128">
        <f t="shared" si="34"/>
        <v>0</v>
      </c>
      <c r="AC19" s="128">
        <f t="shared" si="35"/>
        <v>0</v>
      </c>
      <c r="AD19" s="129">
        <f t="shared" si="36"/>
        <v>0</v>
      </c>
      <c r="AE19" s="129">
        <f t="shared" si="36"/>
        <v>0</v>
      </c>
      <c r="AF19" s="129">
        <f t="shared" si="38"/>
        <v>0</v>
      </c>
      <c r="AG19" s="129">
        <f t="shared" si="38"/>
        <v>0</v>
      </c>
      <c r="AH19" s="129">
        <f t="shared" si="38"/>
        <v>0</v>
      </c>
      <c r="AI19" s="129">
        <f t="shared" si="38"/>
        <v>0</v>
      </c>
      <c r="AJ19" s="129">
        <f t="shared" si="38"/>
        <v>0</v>
      </c>
      <c r="AK19" s="128">
        <f t="shared" si="38"/>
        <v>0</v>
      </c>
      <c r="AL19" s="128">
        <f t="shared" si="38"/>
        <v>0</v>
      </c>
      <c r="AM19" s="128">
        <f t="shared" si="38"/>
        <v>0</v>
      </c>
      <c r="AN19" s="128">
        <f t="shared" si="38"/>
        <v>0</v>
      </c>
      <c r="AO19" s="128">
        <f t="shared" si="38"/>
        <v>0</v>
      </c>
      <c r="AP19" s="128">
        <f t="shared" si="38"/>
        <v>0</v>
      </c>
      <c r="AQ19" s="128">
        <f t="shared" si="38"/>
        <v>0</v>
      </c>
      <c r="AR19" s="128">
        <f t="shared" si="38"/>
        <v>0</v>
      </c>
      <c r="AS19" s="128">
        <f t="shared" si="38"/>
        <v>0</v>
      </c>
      <c r="AT19" s="128">
        <f t="shared" si="38"/>
        <v>0</v>
      </c>
      <c r="AU19" s="128">
        <f t="shared" si="38"/>
        <v>0</v>
      </c>
      <c r="AV19" s="128">
        <f t="shared" si="38"/>
        <v>0</v>
      </c>
      <c r="AW19" s="128">
        <f t="shared" si="38"/>
        <v>0</v>
      </c>
    </row>
    <row r="20" spans="1:52" s="20" customFormat="1" ht="20" x14ac:dyDescent="0.4">
      <c r="A20" s="48"/>
      <c r="B20" s="67"/>
      <c r="C20" s="72" t="s">
        <v>57</v>
      </c>
      <c r="D20" s="82">
        <v>3</v>
      </c>
      <c r="E20" s="130" t="s">
        <v>21</v>
      </c>
      <c r="F20" s="113" t="s">
        <v>313</v>
      </c>
      <c r="G20" s="77"/>
      <c r="H20" s="77"/>
      <c r="I20" s="85"/>
      <c r="J20" s="93" t="s">
        <v>20</v>
      </c>
      <c r="K20" s="52">
        <v>1</v>
      </c>
      <c r="L20" s="51">
        <f t="shared" si="39"/>
        <v>0</v>
      </c>
      <c r="M20" s="51" t="str">
        <f t="shared" si="40"/>
        <v>m1</v>
      </c>
      <c r="N20" s="93"/>
      <c r="O20" s="64">
        <f t="shared" si="25"/>
        <v>0</v>
      </c>
      <c r="P20" s="97"/>
      <c r="Q20" s="53">
        <f t="shared" si="41"/>
        <v>-1900</v>
      </c>
      <c r="R20" s="93"/>
      <c r="T20" s="128">
        <f t="shared" si="26"/>
        <v>0</v>
      </c>
      <c r="U20" s="128">
        <f t="shared" si="27"/>
        <v>0</v>
      </c>
      <c r="V20" s="128">
        <f t="shared" si="28"/>
        <v>0</v>
      </c>
      <c r="W20" s="128">
        <f t="shared" si="29"/>
        <v>0</v>
      </c>
      <c r="X20" s="128">
        <f t="shared" si="30"/>
        <v>0</v>
      </c>
      <c r="Y20" s="128">
        <f t="shared" si="31"/>
        <v>0</v>
      </c>
      <c r="Z20" s="128">
        <f t="shared" si="32"/>
        <v>0</v>
      </c>
      <c r="AA20" s="128">
        <f t="shared" si="33"/>
        <v>0</v>
      </c>
      <c r="AB20" s="128">
        <f t="shared" si="34"/>
        <v>0</v>
      </c>
      <c r="AC20" s="128">
        <f t="shared" si="35"/>
        <v>0</v>
      </c>
      <c r="AD20" s="129">
        <f t="shared" si="36"/>
        <v>0</v>
      </c>
      <c r="AE20" s="129">
        <f t="shared" si="36"/>
        <v>0</v>
      </c>
      <c r="AF20" s="129">
        <f t="shared" si="38"/>
        <v>0</v>
      </c>
      <c r="AG20" s="129">
        <f t="shared" si="38"/>
        <v>0</v>
      </c>
      <c r="AH20" s="129">
        <f t="shared" si="38"/>
        <v>0</v>
      </c>
      <c r="AI20" s="129">
        <f t="shared" si="38"/>
        <v>0</v>
      </c>
      <c r="AJ20" s="129">
        <f t="shared" si="38"/>
        <v>0</v>
      </c>
      <c r="AK20" s="128">
        <f t="shared" si="38"/>
        <v>0</v>
      </c>
      <c r="AL20" s="128">
        <f t="shared" si="38"/>
        <v>0</v>
      </c>
      <c r="AM20" s="128">
        <f t="shared" si="38"/>
        <v>0</v>
      </c>
      <c r="AN20" s="128">
        <f t="shared" si="38"/>
        <v>0</v>
      </c>
      <c r="AO20" s="128">
        <f t="shared" si="38"/>
        <v>0</v>
      </c>
      <c r="AP20" s="128">
        <f t="shared" si="38"/>
        <v>0</v>
      </c>
      <c r="AQ20" s="128">
        <f t="shared" si="38"/>
        <v>0</v>
      </c>
      <c r="AR20" s="128">
        <f t="shared" si="38"/>
        <v>0</v>
      </c>
      <c r="AS20" s="128">
        <f t="shared" si="38"/>
        <v>0</v>
      </c>
      <c r="AT20" s="128">
        <f t="shared" si="38"/>
        <v>0</v>
      </c>
      <c r="AU20" s="128">
        <f t="shared" si="38"/>
        <v>0</v>
      </c>
      <c r="AV20" s="128">
        <f t="shared" si="38"/>
        <v>0</v>
      </c>
      <c r="AW20" s="128">
        <f t="shared" si="38"/>
        <v>0</v>
      </c>
    </row>
    <row r="21" spans="1:52" s="20" customFormat="1" ht="20" x14ac:dyDescent="0.4">
      <c r="A21" s="48"/>
      <c r="B21" s="67"/>
      <c r="C21" s="72" t="s">
        <v>58</v>
      </c>
      <c r="D21" s="82" t="s">
        <v>21</v>
      </c>
      <c r="E21" s="130" t="s">
        <v>21</v>
      </c>
      <c r="F21" s="113"/>
      <c r="G21" s="77" t="s">
        <v>302</v>
      </c>
      <c r="H21" s="77" t="s">
        <v>300</v>
      </c>
      <c r="I21" s="85"/>
      <c r="J21" s="93" t="s">
        <v>19</v>
      </c>
      <c r="K21" s="52">
        <v>1</v>
      </c>
      <c r="L21" s="51">
        <f t="shared" si="39"/>
        <v>0</v>
      </c>
      <c r="M21" s="51" t="str">
        <f t="shared" si="40"/>
        <v>m2</v>
      </c>
      <c r="N21" s="93">
        <v>350</v>
      </c>
      <c r="O21" s="64">
        <f t="shared" si="25"/>
        <v>0</v>
      </c>
      <c r="P21" s="97">
        <v>2050</v>
      </c>
      <c r="Q21" s="53">
        <f t="shared" si="41"/>
        <v>150</v>
      </c>
      <c r="R21" s="93">
        <v>48</v>
      </c>
      <c r="T21" s="128">
        <f t="shared" si="26"/>
        <v>0</v>
      </c>
      <c r="U21" s="128">
        <f t="shared" si="27"/>
        <v>0</v>
      </c>
      <c r="V21" s="128">
        <f t="shared" si="28"/>
        <v>0</v>
      </c>
      <c r="W21" s="128">
        <f t="shared" si="29"/>
        <v>0</v>
      </c>
      <c r="X21" s="128">
        <f t="shared" si="30"/>
        <v>0</v>
      </c>
      <c r="Y21" s="128">
        <f t="shared" si="31"/>
        <v>0</v>
      </c>
      <c r="Z21" s="128">
        <f t="shared" si="32"/>
        <v>0</v>
      </c>
      <c r="AA21" s="128">
        <f t="shared" si="33"/>
        <v>0</v>
      </c>
      <c r="AB21" s="128">
        <f t="shared" si="34"/>
        <v>0</v>
      </c>
      <c r="AC21" s="128">
        <f t="shared" si="35"/>
        <v>0</v>
      </c>
      <c r="AD21" s="129">
        <f t="shared" si="36"/>
        <v>0</v>
      </c>
      <c r="AE21" s="129">
        <f t="shared" si="36"/>
        <v>0</v>
      </c>
      <c r="AF21" s="129">
        <f t="shared" si="38"/>
        <v>0</v>
      </c>
      <c r="AG21" s="129">
        <f t="shared" si="38"/>
        <v>0</v>
      </c>
      <c r="AH21" s="129">
        <f t="shared" si="38"/>
        <v>0</v>
      </c>
      <c r="AI21" s="129">
        <f t="shared" si="38"/>
        <v>0</v>
      </c>
      <c r="AJ21" s="129">
        <f t="shared" si="38"/>
        <v>0</v>
      </c>
      <c r="AK21" s="128">
        <f t="shared" si="38"/>
        <v>0</v>
      </c>
      <c r="AL21" s="128">
        <f t="shared" si="38"/>
        <v>0</v>
      </c>
      <c r="AM21" s="128">
        <f t="shared" si="38"/>
        <v>0</v>
      </c>
      <c r="AN21" s="128">
        <f t="shared" si="38"/>
        <v>0</v>
      </c>
      <c r="AO21" s="128">
        <f t="shared" si="38"/>
        <v>0</v>
      </c>
      <c r="AP21" s="128">
        <f t="shared" si="38"/>
        <v>0</v>
      </c>
      <c r="AQ21" s="128">
        <f t="shared" si="38"/>
        <v>0</v>
      </c>
      <c r="AR21" s="128">
        <f t="shared" si="38"/>
        <v>0</v>
      </c>
      <c r="AS21" s="128">
        <f t="shared" si="38"/>
        <v>0</v>
      </c>
      <c r="AT21" s="128">
        <f t="shared" si="38"/>
        <v>0</v>
      </c>
      <c r="AU21" s="128">
        <f t="shared" si="38"/>
        <v>0</v>
      </c>
      <c r="AV21" s="128">
        <f t="shared" si="38"/>
        <v>0</v>
      </c>
      <c r="AW21" s="128">
        <f t="shared" si="38"/>
        <v>0</v>
      </c>
    </row>
    <row r="22" spans="1:52" s="20" customFormat="1" ht="20" x14ac:dyDescent="0.4">
      <c r="A22" s="48"/>
      <c r="B22" s="67"/>
      <c r="C22" s="72" t="s">
        <v>59</v>
      </c>
      <c r="D22" s="82" t="s">
        <v>21</v>
      </c>
      <c r="E22" s="130" t="s">
        <v>21</v>
      </c>
      <c r="F22" s="113"/>
      <c r="G22" s="77" t="s">
        <v>302</v>
      </c>
      <c r="H22" s="77" t="s">
        <v>300</v>
      </c>
      <c r="I22" s="85"/>
      <c r="J22" s="93" t="s">
        <v>12</v>
      </c>
      <c r="K22" s="52">
        <v>1</v>
      </c>
      <c r="L22" s="51">
        <f t="shared" si="39"/>
        <v>0</v>
      </c>
      <c r="M22" s="51" t="str">
        <f t="shared" si="40"/>
        <v>st</v>
      </c>
      <c r="N22" s="93">
        <v>95</v>
      </c>
      <c r="O22" s="64">
        <f t="shared" si="25"/>
        <v>0</v>
      </c>
      <c r="P22" s="97">
        <v>2050</v>
      </c>
      <c r="Q22" s="53">
        <f t="shared" si="41"/>
        <v>150</v>
      </c>
      <c r="R22" s="93">
        <v>48</v>
      </c>
      <c r="T22" s="128">
        <f t="shared" si="26"/>
        <v>0</v>
      </c>
      <c r="U22" s="128">
        <f t="shared" si="27"/>
        <v>0</v>
      </c>
      <c r="V22" s="128">
        <f t="shared" si="28"/>
        <v>0</v>
      </c>
      <c r="W22" s="128">
        <f t="shared" si="29"/>
        <v>0</v>
      </c>
      <c r="X22" s="128">
        <f t="shared" si="30"/>
        <v>0</v>
      </c>
      <c r="Y22" s="128">
        <f t="shared" si="31"/>
        <v>0</v>
      </c>
      <c r="Z22" s="128">
        <f t="shared" si="32"/>
        <v>0</v>
      </c>
      <c r="AA22" s="128">
        <f t="shared" si="33"/>
        <v>0</v>
      </c>
      <c r="AB22" s="128">
        <f t="shared" si="34"/>
        <v>0</v>
      </c>
      <c r="AC22" s="128">
        <f t="shared" si="35"/>
        <v>0</v>
      </c>
      <c r="AD22" s="129">
        <f t="shared" si="36"/>
        <v>0</v>
      </c>
      <c r="AE22" s="129">
        <f t="shared" si="36"/>
        <v>0</v>
      </c>
      <c r="AF22" s="129">
        <f t="shared" si="38"/>
        <v>0</v>
      </c>
      <c r="AG22" s="129">
        <f t="shared" si="38"/>
        <v>0</v>
      </c>
      <c r="AH22" s="129">
        <f t="shared" si="38"/>
        <v>0</v>
      </c>
      <c r="AI22" s="129">
        <f t="shared" si="38"/>
        <v>0</v>
      </c>
      <c r="AJ22" s="129">
        <f t="shared" si="38"/>
        <v>0</v>
      </c>
      <c r="AK22" s="128">
        <f t="shared" si="38"/>
        <v>0</v>
      </c>
      <c r="AL22" s="128">
        <f t="shared" si="38"/>
        <v>0</v>
      </c>
      <c r="AM22" s="128">
        <f t="shared" si="38"/>
        <v>0</v>
      </c>
      <c r="AN22" s="128">
        <f t="shared" si="38"/>
        <v>0</v>
      </c>
      <c r="AO22" s="128">
        <f t="shared" si="38"/>
        <v>0</v>
      </c>
      <c r="AP22" s="128">
        <f t="shared" si="38"/>
        <v>0</v>
      </c>
      <c r="AQ22" s="128">
        <f t="shared" si="38"/>
        <v>0</v>
      </c>
      <c r="AR22" s="128">
        <f t="shared" si="38"/>
        <v>0</v>
      </c>
      <c r="AS22" s="128">
        <f t="shared" si="38"/>
        <v>0</v>
      </c>
      <c r="AT22" s="128">
        <f t="shared" si="38"/>
        <v>0</v>
      </c>
      <c r="AU22" s="128">
        <f t="shared" si="38"/>
        <v>0</v>
      </c>
      <c r="AV22" s="128">
        <f t="shared" si="38"/>
        <v>0</v>
      </c>
      <c r="AW22" s="128">
        <f t="shared" si="38"/>
        <v>0</v>
      </c>
    </row>
    <row r="23" spans="1:52" s="20" customFormat="1" ht="20" x14ac:dyDescent="0.4">
      <c r="A23" s="48"/>
      <c r="B23" s="67"/>
      <c r="C23" s="72" t="s">
        <v>60</v>
      </c>
      <c r="D23" s="82">
        <v>4</v>
      </c>
      <c r="E23" s="130" t="s">
        <v>21</v>
      </c>
      <c r="F23" s="113" t="s">
        <v>313</v>
      </c>
      <c r="G23" s="77" t="s">
        <v>302</v>
      </c>
      <c r="H23" s="77" t="s">
        <v>300</v>
      </c>
      <c r="I23" s="85"/>
      <c r="J23" s="93" t="s">
        <v>12</v>
      </c>
      <c r="K23" s="52">
        <v>1</v>
      </c>
      <c r="L23" s="51">
        <f t="shared" si="39"/>
        <v>0</v>
      </c>
      <c r="M23" s="51" t="str">
        <f t="shared" si="40"/>
        <v>st</v>
      </c>
      <c r="N23" s="93">
        <v>50</v>
      </c>
      <c r="O23" s="64">
        <f t="shared" si="25"/>
        <v>0</v>
      </c>
      <c r="P23" s="97">
        <v>2024</v>
      </c>
      <c r="Q23" s="53">
        <f t="shared" si="41"/>
        <v>124</v>
      </c>
      <c r="R23" s="93">
        <v>10</v>
      </c>
      <c r="T23" s="128">
        <f t="shared" si="26"/>
        <v>0</v>
      </c>
      <c r="U23" s="128">
        <f t="shared" si="27"/>
        <v>0</v>
      </c>
      <c r="V23" s="128">
        <f t="shared" si="28"/>
        <v>0</v>
      </c>
      <c r="W23" s="128">
        <f t="shared" si="29"/>
        <v>0</v>
      </c>
      <c r="X23" s="128">
        <f t="shared" si="30"/>
        <v>0</v>
      </c>
      <c r="Y23" s="128">
        <f t="shared" si="31"/>
        <v>0</v>
      </c>
      <c r="Z23" s="128">
        <f t="shared" si="32"/>
        <v>0</v>
      </c>
      <c r="AA23" s="128">
        <f t="shared" si="33"/>
        <v>0</v>
      </c>
      <c r="AB23" s="128">
        <f t="shared" si="34"/>
        <v>0</v>
      </c>
      <c r="AC23" s="128">
        <f t="shared" si="35"/>
        <v>0</v>
      </c>
      <c r="AD23" s="129">
        <f t="shared" si="36"/>
        <v>0</v>
      </c>
      <c r="AE23" s="129">
        <f t="shared" si="36"/>
        <v>0</v>
      </c>
      <c r="AF23" s="129">
        <f t="shared" si="38"/>
        <v>0</v>
      </c>
      <c r="AG23" s="129">
        <f t="shared" si="38"/>
        <v>0</v>
      </c>
      <c r="AH23" s="129">
        <f t="shared" si="38"/>
        <v>0</v>
      </c>
      <c r="AI23" s="129">
        <f t="shared" si="38"/>
        <v>0</v>
      </c>
      <c r="AJ23" s="129">
        <f t="shared" si="38"/>
        <v>0</v>
      </c>
      <c r="AK23" s="128">
        <f t="shared" si="38"/>
        <v>0</v>
      </c>
      <c r="AL23" s="128">
        <f t="shared" si="38"/>
        <v>0</v>
      </c>
      <c r="AM23" s="128">
        <f t="shared" si="38"/>
        <v>0</v>
      </c>
      <c r="AN23" s="128">
        <f t="shared" si="38"/>
        <v>0</v>
      </c>
      <c r="AO23" s="128">
        <f t="shared" si="38"/>
        <v>0</v>
      </c>
      <c r="AP23" s="128">
        <f t="shared" si="38"/>
        <v>0</v>
      </c>
      <c r="AQ23" s="128">
        <f t="shared" si="38"/>
        <v>0</v>
      </c>
      <c r="AR23" s="128">
        <f t="shared" si="38"/>
        <v>0</v>
      </c>
      <c r="AS23" s="128">
        <f t="shared" si="38"/>
        <v>0</v>
      </c>
      <c r="AT23" s="128">
        <f t="shared" si="38"/>
        <v>0</v>
      </c>
      <c r="AU23" s="128">
        <f t="shared" si="38"/>
        <v>0</v>
      </c>
      <c r="AV23" s="128">
        <f t="shared" si="38"/>
        <v>0</v>
      </c>
      <c r="AW23" s="128">
        <f t="shared" si="38"/>
        <v>0</v>
      </c>
    </row>
    <row r="24" spans="1:52" s="20" customFormat="1" ht="20" x14ac:dyDescent="0.4">
      <c r="A24" s="48"/>
      <c r="B24" s="67"/>
      <c r="C24" s="72" t="s">
        <v>61</v>
      </c>
      <c r="D24" s="82">
        <v>4</v>
      </c>
      <c r="E24" s="130" t="s">
        <v>21</v>
      </c>
      <c r="F24" s="113" t="s">
        <v>313</v>
      </c>
      <c r="G24" s="77" t="s">
        <v>302</v>
      </c>
      <c r="H24" s="77" t="s">
        <v>300</v>
      </c>
      <c r="I24" s="85"/>
      <c r="J24" s="93" t="s">
        <v>12</v>
      </c>
      <c r="K24" s="52">
        <v>1</v>
      </c>
      <c r="L24" s="51">
        <f>+I24*K24</f>
        <v>0</v>
      </c>
      <c r="M24" s="51" t="str">
        <f t="shared" si="40"/>
        <v>st</v>
      </c>
      <c r="N24" s="93">
        <v>15</v>
      </c>
      <c r="O24" s="64">
        <f t="shared" si="25"/>
        <v>0</v>
      </c>
      <c r="P24" s="97">
        <v>2024</v>
      </c>
      <c r="Q24" s="53">
        <f t="shared" si="41"/>
        <v>124</v>
      </c>
      <c r="R24" s="93">
        <v>10</v>
      </c>
      <c r="T24" s="128">
        <f t="shared" si="26"/>
        <v>0</v>
      </c>
      <c r="U24" s="128">
        <f t="shared" si="27"/>
        <v>0</v>
      </c>
      <c r="V24" s="128">
        <f t="shared" si="28"/>
        <v>0</v>
      </c>
      <c r="W24" s="128">
        <f t="shared" si="29"/>
        <v>0</v>
      </c>
      <c r="X24" s="128">
        <f t="shared" si="30"/>
        <v>0</v>
      </c>
      <c r="Y24" s="128">
        <f t="shared" si="31"/>
        <v>0</v>
      </c>
      <c r="Z24" s="128">
        <f t="shared" si="32"/>
        <v>0</v>
      </c>
      <c r="AA24" s="128">
        <f t="shared" si="33"/>
        <v>0</v>
      </c>
      <c r="AB24" s="128">
        <f t="shared" si="34"/>
        <v>0</v>
      </c>
      <c r="AC24" s="128">
        <f t="shared" si="35"/>
        <v>0</v>
      </c>
      <c r="AD24" s="129">
        <f t="shared" si="36"/>
        <v>0</v>
      </c>
      <c r="AE24" s="129">
        <f t="shared" si="36"/>
        <v>0</v>
      </c>
      <c r="AF24" s="129">
        <f t="shared" si="38"/>
        <v>0</v>
      </c>
      <c r="AG24" s="129">
        <f t="shared" si="38"/>
        <v>0</v>
      </c>
      <c r="AH24" s="129">
        <f t="shared" si="38"/>
        <v>0</v>
      </c>
      <c r="AI24" s="129">
        <f t="shared" si="38"/>
        <v>0</v>
      </c>
      <c r="AJ24" s="129">
        <f t="shared" si="38"/>
        <v>0</v>
      </c>
      <c r="AK24" s="128">
        <f t="shared" si="38"/>
        <v>0</v>
      </c>
      <c r="AL24" s="128">
        <f t="shared" si="38"/>
        <v>0</v>
      </c>
      <c r="AM24" s="128">
        <f t="shared" si="38"/>
        <v>0</v>
      </c>
      <c r="AN24" s="128">
        <f t="shared" si="38"/>
        <v>0</v>
      </c>
      <c r="AO24" s="128">
        <f t="shared" si="38"/>
        <v>0</v>
      </c>
      <c r="AP24" s="128">
        <f t="shared" si="38"/>
        <v>0</v>
      </c>
      <c r="AQ24" s="128">
        <f t="shared" si="38"/>
        <v>0</v>
      </c>
      <c r="AR24" s="128">
        <f t="shared" si="38"/>
        <v>0</v>
      </c>
      <c r="AS24" s="128">
        <f t="shared" si="38"/>
        <v>0</v>
      </c>
      <c r="AT24" s="128">
        <f t="shared" si="38"/>
        <v>0</v>
      </c>
      <c r="AU24" s="128">
        <f t="shared" si="38"/>
        <v>0</v>
      </c>
      <c r="AV24" s="128">
        <f t="shared" si="38"/>
        <v>0</v>
      </c>
      <c r="AW24" s="128">
        <f t="shared" si="38"/>
        <v>0</v>
      </c>
    </row>
    <row r="25" spans="1:52" s="20" customFormat="1" ht="20" x14ac:dyDescent="0.4">
      <c r="A25" s="48"/>
      <c r="B25" s="66"/>
      <c r="C25" s="72" t="s">
        <v>62</v>
      </c>
      <c r="D25" s="82">
        <v>3</v>
      </c>
      <c r="E25" s="130" t="s">
        <v>21</v>
      </c>
      <c r="F25" s="113" t="s">
        <v>313</v>
      </c>
      <c r="G25" s="77" t="s">
        <v>301</v>
      </c>
      <c r="H25" s="77" t="s">
        <v>303</v>
      </c>
      <c r="I25" s="85"/>
      <c r="J25" s="93" t="s">
        <v>10</v>
      </c>
      <c r="K25" s="52">
        <v>1</v>
      </c>
      <c r="L25" s="51">
        <f>+I25*K25</f>
        <v>0</v>
      </c>
      <c r="M25" s="51" t="str">
        <f>+J25</f>
        <v>pst</v>
      </c>
      <c r="N25" s="93">
        <v>250</v>
      </c>
      <c r="O25" s="64">
        <f t="shared" si="25"/>
        <v>0</v>
      </c>
      <c r="P25" s="97">
        <v>2026</v>
      </c>
      <c r="Q25" s="53">
        <f t="shared" si="41"/>
        <v>126</v>
      </c>
      <c r="R25" s="93">
        <v>4</v>
      </c>
      <c r="T25" s="128">
        <f t="shared" si="26"/>
        <v>0</v>
      </c>
      <c r="U25" s="128">
        <f t="shared" si="27"/>
        <v>0</v>
      </c>
      <c r="V25" s="128">
        <f t="shared" si="28"/>
        <v>0</v>
      </c>
      <c r="W25" s="128">
        <f t="shared" si="29"/>
        <v>0</v>
      </c>
      <c r="X25" s="128">
        <f t="shared" si="30"/>
        <v>0</v>
      </c>
      <c r="Y25" s="128">
        <f t="shared" si="31"/>
        <v>0</v>
      </c>
      <c r="Z25" s="128">
        <f t="shared" si="32"/>
        <v>0</v>
      </c>
      <c r="AA25" s="128">
        <f t="shared" si="33"/>
        <v>0</v>
      </c>
      <c r="AB25" s="128">
        <f t="shared" si="34"/>
        <v>0</v>
      </c>
      <c r="AC25" s="128">
        <f t="shared" si="35"/>
        <v>0</v>
      </c>
      <c r="AD25" s="129">
        <f t="shared" si="36"/>
        <v>0</v>
      </c>
      <c r="AE25" s="129">
        <f t="shared" si="36"/>
        <v>0</v>
      </c>
      <c r="AF25" s="129">
        <f t="shared" si="38"/>
        <v>0</v>
      </c>
      <c r="AG25" s="129">
        <f t="shared" si="38"/>
        <v>0</v>
      </c>
      <c r="AH25" s="129">
        <f t="shared" si="38"/>
        <v>0</v>
      </c>
      <c r="AI25" s="129">
        <f t="shared" si="38"/>
        <v>0</v>
      </c>
      <c r="AJ25" s="129">
        <f t="shared" si="38"/>
        <v>0</v>
      </c>
      <c r="AK25" s="128">
        <f t="shared" si="38"/>
        <v>0</v>
      </c>
      <c r="AL25" s="128">
        <f t="shared" si="38"/>
        <v>0</v>
      </c>
      <c r="AM25" s="128">
        <f t="shared" si="38"/>
        <v>0</v>
      </c>
      <c r="AN25" s="128">
        <f t="shared" si="38"/>
        <v>0</v>
      </c>
      <c r="AO25" s="128">
        <f t="shared" si="38"/>
        <v>0</v>
      </c>
      <c r="AP25" s="128">
        <f t="shared" si="38"/>
        <v>0</v>
      </c>
      <c r="AQ25" s="128">
        <f t="shared" si="38"/>
        <v>0</v>
      </c>
      <c r="AR25" s="128">
        <f t="shared" si="38"/>
        <v>0</v>
      </c>
      <c r="AS25" s="128">
        <f t="shared" si="38"/>
        <v>0</v>
      </c>
      <c r="AT25" s="128">
        <f t="shared" si="38"/>
        <v>0</v>
      </c>
      <c r="AU25" s="128">
        <f t="shared" si="38"/>
        <v>0</v>
      </c>
      <c r="AV25" s="128">
        <f t="shared" si="38"/>
        <v>0</v>
      </c>
      <c r="AW25" s="128">
        <f t="shared" si="38"/>
        <v>0</v>
      </c>
    </row>
    <row r="26" spans="1:52" s="20" customFormat="1" ht="20" x14ac:dyDescent="0.4">
      <c r="A26" s="48"/>
      <c r="B26" s="67"/>
      <c r="C26" s="72" t="s">
        <v>63</v>
      </c>
      <c r="D26" s="82"/>
      <c r="E26" s="130" t="s">
        <v>21</v>
      </c>
      <c r="F26" s="113" t="s">
        <v>313</v>
      </c>
      <c r="G26" s="77"/>
      <c r="H26" s="77"/>
      <c r="I26" s="85"/>
      <c r="J26" s="93" t="s">
        <v>20</v>
      </c>
      <c r="K26" s="52">
        <v>1</v>
      </c>
      <c r="L26" s="51">
        <f>+I26*K26</f>
        <v>0</v>
      </c>
      <c r="M26" s="51" t="str">
        <f>+J26</f>
        <v>m1</v>
      </c>
      <c r="N26" s="93"/>
      <c r="O26" s="64">
        <f t="shared" si="25"/>
        <v>0</v>
      </c>
      <c r="P26" s="97"/>
      <c r="Q26" s="53">
        <f t="shared" si="41"/>
        <v>-1900</v>
      </c>
      <c r="R26" s="93"/>
      <c r="T26" s="128">
        <f t="shared" si="26"/>
        <v>0</v>
      </c>
      <c r="U26" s="128">
        <f t="shared" si="27"/>
        <v>0</v>
      </c>
      <c r="V26" s="128">
        <f t="shared" si="28"/>
        <v>0</v>
      </c>
      <c r="W26" s="128">
        <f t="shared" si="29"/>
        <v>0</v>
      </c>
      <c r="X26" s="128">
        <f t="shared" si="30"/>
        <v>0</v>
      </c>
      <c r="Y26" s="128">
        <f t="shared" si="31"/>
        <v>0</v>
      </c>
      <c r="Z26" s="128">
        <f t="shared" si="32"/>
        <v>0</v>
      </c>
      <c r="AA26" s="128">
        <f t="shared" si="33"/>
        <v>0</v>
      </c>
      <c r="AB26" s="128">
        <f t="shared" si="34"/>
        <v>0</v>
      </c>
      <c r="AC26" s="128">
        <f t="shared" si="35"/>
        <v>0</v>
      </c>
      <c r="AD26" s="129">
        <f t="shared" si="36"/>
        <v>0</v>
      </c>
      <c r="AE26" s="129">
        <f t="shared" si="36"/>
        <v>0</v>
      </c>
      <c r="AF26" s="129">
        <f t="shared" si="38"/>
        <v>0</v>
      </c>
      <c r="AG26" s="129">
        <f t="shared" si="38"/>
        <v>0</v>
      </c>
      <c r="AH26" s="129">
        <f t="shared" si="38"/>
        <v>0</v>
      </c>
      <c r="AI26" s="129">
        <f t="shared" si="38"/>
        <v>0</v>
      </c>
      <c r="AJ26" s="129">
        <f t="shared" si="38"/>
        <v>0</v>
      </c>
      <c r="AK26" s="128">
        <f t="shared" si="38"/>
        <v>0</v>
      </c>
      <c r="AL26" s="128">
        <f t="shared" si="38"/>
        <v>0</v>
      </c>
      <c r="AM26" s="128">
        <f t="shared" si="38"/>
        <v>0</v>
      </c>
      <c r="AN26" s="128">
        <f t="shared" si="38"/>
        <v>0</v>
      </c>
      <c r="AO26" s="128">
        <f t="shared" si="38"/>
        <v>0</v>
      </c>
      <c r="AP26" s="128">
        <f t="shared" si="38"/>
        <v>0</v>
      </c>
      <c r="AQ26" s="128">
        <f t="shared" si="38"/>
        <v>0</v>
      </c>
      <c r="AR26" s="128">
        <f t="shared" si="38"/>
        <v>0</v>
      </c>
      <c r="AS26" s="128">
        <f t="shared" si="38"/>
        <v>0</v>
      </c>
      <c r="AT26" s="128">
        <f t="shared" si="38"/>
        <v>0</v>
      </c>
      <c r="AU26" s="128">
        <f t="shared" si="38"/>
        <v>0</v>
      </c>
      <c r="AV26" s="128">
        <f t="shared" si="38"/>
        <v>0</v>
      </c>
      <c r="AW26" s="128">
        <f t="shared" si="38"/>
        <v>0</v>
      </c>
      <c r="AZ26" s="20" t="s">
        <v>21</v>
      </c>
    </row>
    <row r="27" spans="1:52" s="20" customFormat="1" ht="20" x14ac:dyDescent="0.4">
      <c r="A27" s="48"/>
      <c r="B27" s="67"/>
      <c r="C27" s="72" t="s">
        <v>64</v>
      </c>
      <c r="D27" s="82">
        <v>2</v>
      </c>
      <c r="E27" s="130">
        <v>3</v>
      </c>
      <c r="F27" s="113"/>
      <c r="G27" s="77" t="s">
        <v>301</v>
      </c>
      <c r="H27" s="77" t="s">
        <v>303</v>
      </c>
      <c r="I27" s="85"/>
      <c r="J27" s="93" t="s">
        <v>19</v>
      </c>
      <c r="K27" s="52">
        <v>1</v>
      </c>
      <c r="L27" s="51">
        <f t="shared" si="39"/>
        <v>0</v>
      </c>
      <c r="M27" s="51" t="str">
        <f t="shared" si="40"/>
        <v>m2</v>
      </c>
      <c r="N27" s="93">
        <v>350</v>
      </c>
      <c r="O27" s="64">
        <f t="shared" si="25"/>
        <v>0</v>
      </c>
      <c r="P27" s="97">
        <v>2050</v>
      </c>
      <c r="Q27" s="53">
        <f t="shared" si="41"/>
        <v>150</v>
      </c>
      <c r="R27" s="93">
        <v>48</v>
      </c>
      <c r="T27" s="128">
        <f t="shared" si="26"/>
        <v>0</v>
      </c>
      <c r="U27" s="128">
        <f t="shared" si="27"/>
        <v>0</v>
      </c>
      <c r="V27" s="128">
        <f t="shared" si="28"/>
        <v>0</v>
      </c>
      <c r="W27" s="128">
        <f t="shared" si="29"/>
        <v>0</v>
      </c>
      <c r="X27" s="128">
        <f t="shared" si="30"/>
        <v>0</v>
      </c>
      <c r="Y27" s="128">
        <f t="shared" si="31"/>
        <v>0</v>
      </c>
      <c r="Z27" s="128">
        <f t="shared" si="32"/>
        <v>0</v>
      </c>
      <c r="AA27" s="128">
        <f t="shared" si="33"/>
        <v>0</v>
      </c>
      <c r="AB27" s="128">
        <f t="shared" si="34"/>
        <v>0</v>
      </c>
      <c r="AC27" s="128">
        <f t="shared" si="35"/>
        <v>0</v>
      </c>
      <c r="AD27" s="129">
        <f t="shared" si="36"/>
        <v>0</v>
      </c>
      <c r="AE27" s="129">
        <f t="shared" si="36"/>
        <v>0</v>
      </c>
      <c r="AF27" s="129">
        <f t="shared" si="38"/>
        <v>0</v>
      </c>
      <c r="AG27" s="129">
        <f t="shared" si="38"/>
        <v>0</v>
      </c>
      <c r="AH27" s="129">
        <f t="shared" si="38"/>
        <v>0</v>
      </c>
      <c r="AI27" s="129">
        <f t="shared" si="38"/>
        <v>0</v>
      </c>
      <c r="AJ27" s="129">
        <f t="shared" si="38"/>
        <v>0</v>
      </c>
      <c r="AK27" s="128">
        <f t="shared" si="38"/>
        <v>0</v>
      </c>
      <c r="AL27" s="128">
        <f t="shared" si="38"/>
        <v>0</v>
      </c>
      <c r="AM27" s="128">
        <f t="shared" si="38"/>
        <v>0</v>
      </c>
      <c r="AN27" s="128">
        <f t="shared" si="38"/>
        <v>0</v>
      </c>
      <c r="AO27" s="128">
        <f t="shared" si="38"/>
        <v>0</v>
      </c>
      <c r="AP27" s="128">
        <f t="shared" si="38"/>
        <v>0</v>
      </c>
      <c r="AQ27" s="128">
        <f t="shared" si="38"/>
        <v>0</v>
      </c>
      <c r="AR27" s="128">
        <f t="shared" si="38"/>
        <v>0</v>
      </c>
      <c r="AS27" s="128">
        <f t="shared" si="38"/>
        <v>0</v>
      </c>
      <c r="AT27" s="128">
        <f t="shared" si="38"/>
        <v>0</v>
      </c>
      <c r="AU27" s="128">
        <f t="shared" si="38"/>
        <v>0</v>
      </c>
      <c r="AV27" s="128">
        <f t="shared" si="38"/>
        <v>0</v>
      </c>
      <c r="AW27" s="128">
        <f t="shared" si="38"/>
        <v>0</v>
      </c>
    </row>
    <row r="28" spans="1:52" s="20" customFormat="1" ht="20" x14ac:dyDescent="0.4">
      <c r="A28" s="48"/>
      <c r="B28" s="67"/>
      <c r="C28" s="72" t="s">
        <v>65</v>
      </c>
      <c r="D28" s="82">
        <v>2</v>
      </c>
      <c r="E28" s="130">
        <v>3</v>
      </c>
      <c r="F28" s="113"/>
      <c r="G28" s="77" t="s">
        <v>301</v>
      </c>
      <c r="H28" s="77" t="s">
        <v>303</v>
      </c>
      <c r="I28" s="85"/>
      <c r="J28" s="93" t="s">
        <v>12</v>
      </c>
      <c r="K28" s="52">
        <v>1</v>
      </c>
      <c r="L28" s="51">
        <f t="shared" si="39"/>
        <v>0</v>
      </c>
      <c r="M28" s="51" t="str">
        <f t="shared" si="40"/>
        <v>st</v>
      </c>
      <c r="N28" s="93">
        <v>95</v>
      </c>
      <c r="O28" s="64">
        <f t="shared" si="25"/>
        <v>0</v>
      </c>
      <c r="P28" s="97">
        <v>2050</v>
      </c>
      <c r="Q28" s="53">
        <f t="shared" si="41"/>
        <v>150</v>
      </c>
      <c r="R28" s="93">
        <v>48</v>
      </c>
      <c r="T28" s="128">
        <f t="shared" si="26"/>
        <v>0</v>
      </c>
      <c r="U28" s="128">
        <f t="shared" si="27"/>
        <v>0</v>
      </c>
      <c r="V28" s="128">
        <f t="shared" si="28"/>
        <v>0</v>
      </c>
      <c r="W28" s="128">
        <f t="shared" si="29"/>
        <v>0</v>
      </c>
      <c r="X28" s="128">
        <f t="shared" si="30"/>
        <v>0</v>
      </c>
      <c r="Y28" s="128">
        <f t="shared" si="31"/>
        <v>0</v>
      </c>
      <c r="Z28" s="128">
        <f t="shared" si="32"/>
        <v>0</v>
      </c>
      <c r="AA28" s="128">
        <f t="shared" si="33"/>
        <v>0</v>
      </c>
      <c r="AB28" s="128">
        <f t="shared" si="34"/>
        <v>0</v>
      </c>
      <c r="AC28" s="128">
        <f t="shared" si="35"/>
        <v>0</v>
      </c>
      <c r="AD28" s="129">
        <f t="shared" si="36"/>
        <v>0</v>
      </c>
      <c r="AE28" s="129">
        <f t="shared" si="36"/>
        <v>0</v>
      </c>
      <c r="AF28" s="129">
        <f t="shared" si="38"/>
        <v>0</v>
      </c>
      <c r="AG28" s="129">
        <f t="shared" si="38"/>
        <v>0</v>
      </c>
      <c r="AH28" s="129">
        <f t="shared" si="38"/>
        <v>0</v>
      </c>
      <c r="AI28" s="129">
        <f t="shared" si="38"/>
        <v>0</v>
      </c>
      <c r="AJ28" s="129">
        <f t="shared" si="38"/>
        <v>0</v>
      </c>
      <c r="AK28" s="128">
        <f t="shared" si="38"/>
        <v>0</v>
      </c>
      <c r="AL28" s="128">
        <f t="shared" si="38"/>
        <v>0</v>
      </c>
      <c r="AM28" s="128">
        <f t="shared" si="38"/>
        <v>0</v>
      </c>
      <c r="AN28" s="128">
        <f t="shared" si="38"/>
        <v>0</v>
      </c>
      <c r="AO28" s="128">
        <f t="shared" si="38"/>
        <v>0</v>
      </c>
      <c r="AP28" s="128">
        <f t="shared" si="38"/>
        <v>0</v>
      </c>
      <c r="AQ28" s="128">
        <f t="shared" si="38"/>
        <v>0</v>
      </c>
      <c r="AR28" s="128">
        <f t="shared" si="38"/>
        <v>0</v>
      </c>
      <c r="AS28" s="128">
        <f t="shared" si="38"/>
        <v>0</v>
      </c>
      <c r="AT28" s="128">
        <f t="shared" si="38"/>
        <v>0</v>
      </c>
      <c r="AU28" s="128">
        <f t="shared" si="38"/>
        <v>0</v>
      </c>
      <c r="AV28" s="128">
        <f t="shared" si="38"/>
        <v>0</v>
      </c>
      <c r="AW28" s="128">
        <f t="shared" si="38"/>
        <v>0</v>
      </c>
    </row>
    <row r="29" spans="1:52" s="20" customFormat="1" ht="20" x14ac:dyDescent="0.4">
      <c r="A29" s="48"/>
      <c r="B29" s="67"/>
      <c r="C29" s="72" t="s">
        <v>66</v>
      </c>
      <c r="D29" s="82">
        <v>4</v>
      </c>
      <c r="E29" s="130" t="s">
        <v>21</v>
      </c>
      <c r="F29" s="113" t="s">
        <v>313</v>
      </c>
      <c r="G29" s="77"/>
      <c r="H29" s="77"/>
      <c r="I29" s="85"/>
      <c r="J29" s="93" t="s">
        <v>12</v>
      </c>
      <c r="K29" s="52">
        <v>1</v>
      </c>
      <c r="L29" s="51">
        <f t="shared" si="39"/>
        <v>0</v>
      </c>
      <c r="M29" s="51" t="str">
        <f t="shared" si="40"/>
        <v>st</v>
      </c>
      <c r="N29" s="93">
        <v>50</v>
      </c>
      <c r="O29" s="64">
        <f t="shared" si="25"/>
        <v>0</v>
      </c>
      <c r="P29" s="97">
        <v>2024</v>
      </c>
      <c r="Q29" s="53">
        <f t="shared" si="41"/>
        <v>124</v>
      </c>
      <c r="R29" s="93">
        <v>0</v>
      </c>
      <c r="T29" s="128">
        <f t="shared" si="26"/>
        <v>0</v>
      </c>
      <c r="U29" s="128">
        <f t="shared" si="27"/>
        <v>0</v>
      </c>
      <c r="V29" s="128">
        <f t="shared" si="28"/>
        <v>0</v>
      </c>
      <c r="W29" s="128">
        <f t="shared" si="29"/>
        <v>0</v>
      </c>
      <c r="X29" s="128">
        <f t="shared" si="30"/>
        <v>0</v>
      </c>
      <c r="Y29" s="128">
        <f t="shared" si="31"/>
        <v>0</v>
      </c>
      <c r="Z29" s="128">
        <f t="shared" si="32"/>
        <v>0</v>
      </c>
      <c r="AA29" s="128">
        <f t="shared" si="33"/>
        <v>0</v>
      </c>
      <c r="AB29" s="128">
        <f t="shared" si="34"/>
        <v>0</v>
      </c>
      <c r="AC29" s="128">
        <f t="shared" si="35"/>
        <v>0</v>
      </c>
      <c r="AD29" s="129">
        <f t="shared" si="36"/>
        <v>0</v>
      </c>
      <c r="AE29" s="129">
        <f t="shared" si="36"/>
        <v>0</v>
      </c>
      <c r="AF29" s="129">
        <f t="shared" si="38"/>
        <v>0</v>
      </c>
      <c r="AG29" s="129">
        <f t="shared" si="38"/>
        <v>0</v>
      </c>
      <c r="AH29" s="129">
        <f t="shared" si="38"/>
        <v>0</v>
      </c>
      <c r="AI29" s="129">
        <f t="shared" si="38"/>
        <v>0</v>
      </c>
      <c r="AJ29" s="129">
        <f t="shared" si="38"/>
        <v>0</v>
      </c>
      <c r="AK29" s="128">
        <f t="shared" si="38"/>
        <v>0</v>
      </c>
      <c r="AL29" s="128">
        <f t="shared" si="38"/>
        <v>0</v>
      </c>
      <c r="AM29" s="128">
        <f t="shared" si="38"/>
        <v>0</v>
      </c>
      <c r="AN29" s="128">
        <f t="shared" si="38"/>
        <v>0</v>
      </c>
      <c r="AO29" s="128">
        <f t="shared" si="38"/>
        <v>0</v>
      </c>
      <c r="AP29" s="128">
        <f t="shared" si="38"/>
        <v>0</v>
      </c>
      <c r="AQ29" s="128">
        <f t="shared" si="38"/>
        <v>0</v>
      </c>
      <c r="AR29" s="128">
        <f t="shared" si="38"/>
        <v>0</v>
      </c>
      <c r="AS29" s="128">
        <f t="shared" si="38"/>
        <v>0</v>
      </c>
      <c r="AT29" s="128">
        <f t="shared" si="38"/>
        <v>0</v>
      </c>
      <c r="AU29" s="128">
        <f t="shared" si="38"/>
        <v>0</v>
      </c>
      <c r="AV29" s="128">
        <f t="shared" si="38"/>
        <v>0</v>
      </c>
      <c r="AW29" s="128">
        <f t="shared" si="38"/>
        <v>0</v>
      </c>
    </row>
    <row r="30" spans="1:52" s="20" customFormat="1" ht="20" x14ac:dyDescent="0.4">
      <c r="A30" s="48"/>
      <c r="B30" s="67"/>
      <c r="C30" s="72" t="s">
        <v>67</v>
      </c>
      <c r="D30" s="82">
        <v>5</v>
      </c>
      <c r="E30" s="130" t="s">
        <v>21</v>
      </c>
      <c r="F30" s="113" t="s">
        <v>313</v>
      </c>
      <c r="G30" s="77"/>
      <c r="H30" s="77"/>
      <c r="I30" s="85"/>
      <c r="J30" s="93" t="s">
        <v>12</v>
      </c>
      <c r="K30" s="52">
        <v>1</v>
      </c>
      <c r="L30" s="51">
        <f t="shared" si="39"/>
        <v>0</v>
      </c>
      <c r="M30" s="51"/>
      <c r="N30" s="93">
        <v>15</v>
      </c>
      <c r="O30" s="64">
        <f t="shared" si="25"/>
        <v>0</v>
      </c>
      <c r="P30" s="97">
        <v>2024</v>
      </c>
      <c r="Q30" s="53">
        <f t="shared" si="41"/>
        <v>124</v>
      </c>
      <c r="R30" s="93">
        <v>10</v>
      </c>
      <c r="T30" s="128">
        <f t="shared" si="26"/>
        <v>0</v>
      </c>
      <c r="U30" s="128">
        <f t="shared" si="27"/>
        <v>0</v>
      </c>
      <c r="V30" s="128">
        <f t="shared" si="28"/>
        <v>0</v>
      </c>
      <c r="W30" s="128">
        <f t="shared" si="29"/>
        <v>0</v>
      </c>
      <c r="X30" s="128">
        <f t="shared" si="30"/>
        <v>0</v>
      </c>
      <c r="Y30" s="128">
        <f t="shared" si="31"/>
        <v>0</v>
      </c>
      <c r="Z30" s="128">
        <f t="shared" si="32"/>
        <v>0</v>
      </c>
      <c r="AA30" s="128">
        <f t="shared" si="33"/>
        <v>0</v>
      </c>
      <c r="AB30" s="128">
        <f t="shared" si="34"/>
        <v>0</v>
      </c>
      <c r="AC30" s="128">
        <f t="shared" si="35"/>
        <v>0</v>
      </c>
      <c r="AD30" s="129">
        <f t="shared" si="36"/>
        <v>0</v>
      </c>
      <c r="AE30" s="129">
        <f t="shared" si="36"/>
        <v>0</v>
      </c>
      <c r="AF30" s="129">
        <f t="shared" si="38"/>
        <v>0</v>
      </c>
      <c r="AG30" s="129">
        <f t="shared" si="38"/>
        <v>0</v>
      </c>
      <c r="AH30" s="129">
        <f t="shared" si="38"/>
        <v>0</v>
      </c>
      <c r="AI30" s="129">
        <f t="shared" si="38"/>
        <v>0</v>
      </c>
      <c r="AJ30" s="129">
        <f t="shared" si="38"/>
        <v>0</v>
      </c>
      <c r="AK30" s="128">
        <f t="shared" si="38"/>
        <v>0</v>
      </c>
      <c r="AL30" s="128">
        <f t="shared" si="38"/>
        <v>0</v>
      </c>
      <c r="AM30" s="128">
        <f t="shared" si="38"/>
        <v>0</v>
      </c>
      <c r="AN30" s="128">
        <f t="shared" si="38"/>
        <v>0</v>
      </c>
      <c r="AO30" s="128">
        <f t="shared" si="38"/>
        <v>0</v>
      </c>
      <c r="AP30" s="128">
        <f t="shared" si="38"/>
        <v>0</v>
      </c>
      <c r="AQ30" s="128">
        <f t="shared" si="38"/>
        <v>0</v>
      </c>
      <c r="AR30" s="128">
        <f t="shared" si="38"/>
        <v>0</v>
      </c>
      <c r="AS30" s="128">
        <f t="shared" ref="AS30:AW45" si="42">IF(AND($O30&gt;0,AS$12&gt;$Q30+1899),IF(MOD((AS$12-1900-$Q30),IF($R30=0,100,$R30))=0,$O30,0),0)*$AC$13</f>
        <v>0</v>
      </c>
      <c r="AT30" s="128">
        <f t="shared" si="42"/>
        <v>0</v>
      </c>
      <c r="AU30" s="128">
        <f t="shared" si="42"/>
        <v>0</v>
      </c>
      <c r="AV30" s="128">
        <f t="shared" si="42"/>
        <v>0</v>
      </c>
      <c r="AW30" s="128">
        <f t="shared" si="42"/>
        <v>0</v>
      </c>
    </row>
    <row r="31" spans="1:52" s="20" customFormat="1" ht="20" x14ac:dyDescent="0.4">
      <c r="A31" s="48"/>
      <c r="B31" s="67"/>
      <c r="C31" s="72" t="s">
        <v>68</v>
      </c>
      <c r="D31" s="82" t="s">
        <v>21</v>
      </c>
      <c r="E31" s="130" t="s">
        <v>21</v>
      </c>
      <c r="F31" s="113" t="s">
        <v>314</v>
      </c>
      <c r="G31" s="77" t="s">
        <v>302</v>
      </c>
      <c r="H31" s="77" t="s">
        <v>300</v>
      </c>
      <c r="I31" s="85"/>
      <c r="J31" s="93" t="s">
        <v>19</v>
      </c>
      <c r="K31" s="52">
        <v>0.2</v>
      </c>
      <c r="L31" s="51">
        <f t="shared" si="39"/>
        <v>0</v>
      </c>
      <c r="M31" s="51" t="str">
        <f t="shared" si="40"/>
        <v>m2</v>
      </c>
      <c r="N31" s="93">
        <v>70</v>
      </c>
      <c r="O31" s="64">
        <f t="shared" si="25"/>
        <v>0</v>
      </c>
      <c r="P31" s="97">
        <v>2024</v>
      </c>
      <c r="Q31" s="53">
        <f t="shared" si="41"/>
        <v>124</v>
      </c>
      <c r="R31" s="93">
        <v>10</v>
      </c>
      <c r="T31" s="128">
        <f t="shared" si="26"/>
        <v>0</v>
      </c>
      <c r="U31" s="128">
        <f t="shared" si="27"/>
        <v>0</v>
      </c>
      <c r="V31" s="128">
        <f t="shared" si="28"/>
        <v>0</v>
      </c>
      <c r="W31" s="128">
        <f t="shared" si="29"/>
        <v>0</v>
      </c>
      <c r="X31" s="128">
        <f t="shared" si="30"/>
        <v>0</v>
      </c>
      <c r="Y31" s="128">
        <f t="shared" si="31"/>
        <v>0</v>
      </c>
      <c r="Z31" s="128">
        <f t="shared" si="32"/>
        <v>0</v>
      </c>
      <c r="AA31" s="128">
        <f t="shared" si="33"/>
        <v>0</v>
      </c>
      <c r="AB31" s="128">
        <f t="shared" si="34"/>
        <v>0</v>
      </c>
      <c r="AC31" s="128">
        <f t="shared" si="35"/>
        <v>0</v>
      </c>
      <c r="AD31" s="129">
        <f t="shared" si="36"/>
        <v>0</v>
      </c>
      <c r="AE31" s="129">
        <f t="shared" si="36"/>
        <v>0</v>
      </c>
      <c r="AF31" s="129">
        <f t="shared" ref="AF31:AW46" si="43">IF(AND($O31&gt;0,AF$12&gt;$Q31+1899),IF(MOD((AF$12-1900-$Q31),IF($R31=0,100,$R31))=0,$O31,0),0)*$AC$13</f>
        <v>0</v>
      </c>
      <c r="AG31" s="129">
        <f t="shared" si="43"/>
        <v>0</v>
      </c>
      <c r="AH31" s="129">
        <f t="shared" si="43"/>
        <v>0</v>
      </c>
      <c r="AI31" s="129">
        <f t="shared" si="43"/>
        <v>0</v>
      </c>
      <c r="AJ31" s="129">
        <f t="shared" si="43"/>
        <v>0</v>
      </c>
      <c r="AK31" s="128">
        <f t="shared" si="43"/>
        <v>0</v>
      </c>
      <c r="AL31" s="128">
        <f t="shared" si="43"/>
        <v>0</v>
      </c>
      <c r="AM31" s="128">
        <f t="shared" si="43"/>
        <v>0</v>
      </c>
      <c r="AN31" s="128">
        <f t="shared" si="43"/>
        <v>0</v>
      </c>
      <c r="AO31" s="128">
        <f t="shared" si="43"/>
        <v>0</v>
      </c>
      <c r="AP31" s="128">
        <f t="shared" si="43"/>
        <v>0</v>
      </c>
      <c r="AQ31" s="128">
        <f t="shared" si="43"/>
        <v>0</v>
      </c>
      <c r="AR31" s="128">
        <f t="shared" si="43"/>
        <v>0</v>
      </c>
      <c r="AS31" s="128">
        <f t="shared" si="42"/>
        <v>0</v>
      </c>
      <c r="AT31" s="128">
        <f t="shared" si="42"/>
        <v>0</v>
      </c>
      <c r="AU31" s="128">
        <f t="shared" si="42"/>
        <v>0</v>
      </c>
      <c r="AV31" s="128">
        <f t="shared" si="42"/>
        <v>0</v>
      </c>
      <c r="AW31" s="128">
        <f t="shared" si="42"/>
        <v>0</v>
      </c>
    </row>
    <row r="32" spans="1:52" s="20" customFormat="1" ht="20" x14ac:dyDescent="0.4">
      <c r="A32" s="48"/>
      <c r="B32" s="67"/>
      <c r="C32" s="72" t="s">
        <v>69</v>
      </c>
      <c r="D32" s="82">
        <v>5</v>
      </c>
      <c r="E32" s="130" t="s">
        <v>21</v>
      </c>
      <c r="F32" s="113"/>
      <c r="G32" s="77" t="s">
        <v>302</v>
      </c>
      <c r="H32" s="77" t="s">
        <v>300</v>
      </c>
      <c r="I32" s="86"/>
      <c r="J32" s="93" t="s">
        <v>19</v>
      </c>
      <c r="K32" s="52">
        <v>0.1</v>
      </c>
      <c r="L32" s="51">
        <f t="shared" si="39"/>
        <v>0</v>
      </c>
      <c r="M32" s="51" t="str">
        <f t="shared" si="40"/>
        <v>m2</v>
      </c>
      <c r="N32" s="93">
        <v>225</v>
      </c>
      <c r="O32" s="64">
        <f t="shared" si="25"/>
        <v>0</v>
      </c>
      <c r="P32" s="97">
        <v>2024</v>
      </c>
      <c r="Q32" s="53">
        <f t="shared" si="41"/>
        <v>124</v>
      </c>
      <c r="R32" s="93">
        <v>48</v>
      </c>
      <c r="T32" s="128">
        <f t="shared" si="26"/>
        <v>0</v>
      </c>
      <c r="U32" s="128">
        <f t="shared" si="27"/>
        <v>0</v>
      </c>
      <c r="V32" s="128">
        <f t="shared" si="28"/>
        <v>0</v>
      </c>
      <c r="W32" s="128">
        <f t="shared" si="29"/>
        <v>0</v>
      </c>
      <c r="X32" s="128">
        <f t="shared" si="30"/>
        <v>0</v>
      </c>
      <c r="Y32" s="128">
        <f t="shared" si="31"/>
        <v>0</v>
      </c>
      <c r="Z32" s="128">
        <f t="shared" si="32"/>
        <v>0</v>
      </c>
      <c r="AA32" s="128">
        <f t="shared" si="33"/>
        <v>0</v>
      </c>
      <c r="AB32" s="128">
        <f t="shared" si="34"/>
        <v>0</v>
      </c>
      <c r="AC32" s="128">
        <f t="shared" si="35"/>
        <v>0</v>
      </c>
      <c r="AD32" s="128">
        <f t="shared" si="36"/>
        <v>0</v>
      </c>
      <c r="AE32" s="128">
        <f t="shared" si="36"/>
        <v>0</v>
      </c>
      <c r="AF32" s="128">
        <f t="shared" si="43"/>
        <v>0</v>
      </c>
      <c r="AG32" s="128">
        <f t="shared" si="43"/>
        <v>0</v>
      </c>
      <c r="AH32" s="128">
        <f t="shared" si="43"/>
        <v>0</v>
      </c>
      <c r="AI32" s="128">
        <f t="shared" si="43"/>
        <v>0</v>
      </c>
      <c r="AJ32" s="128">
        <f t="shared" si="43"/>
        <v>0</v>
      </c>
      <c r="AK32" s="128">
        <f t="shared" si="43"/>
        <v>0</v>
      </c>
      <c r="AL32" s="128">
        <f t="shared" si="43"/>
        <v>0</v>
      </c>
      <c r="AM32" s="128">
        <f t="shared" si="43"/>
        <v>0</v>
      </c>
      <c r="AN32" s="128">
        <f t="shared" si="43"/>
        <v>0</v>
      </c>
      <c r="AO32" s="128">
        <f t="shared" si="43"/>
        <v>0</v>
      </c>
      <c r="AP32" s="128">
        <f t="shared" si="43"/>
        <v>0</v>
      </c>
      <c r="AQ32" s="128">
        <f t="shared" si="43"/>
        <v>0</v>
      </c>
      <c r="AR32" s="128">
        <f t="shared" si="43"/>
        <v>0</v>
      </c>
      <c r="AS32" s="128">
        <f t="shared" si="42"/>
        <v>0</v>
      </c>
      <c r="AT32" s="128">
        <f t="shared" si="42"/>
        <v>0</v>
      </c>
      <c r="AU32" s="128">
        <f t="shared" si="42"/>
        <v>0</v>
      </c>
      <c r="AV32" s="128">
        <f t="shared" si="42"/>
        <v>0</v>
      </c>
      <c r="AW32" s="128">
        <f t="shared" si="42"/>
        <v>0</v>
      </c>
    </row>
    <row r="33" spans="1:49" s="20" customFormat="1" ht="20" x14ac:dyDescent="0.4">
      <c r="A33" s="48"/>
      <c r="B33" s="68"/>
      <c r="C33" s="72" t="s">
        <v>70</v>
      </c>
      <c r="D33" s="82" t="s">
        <v>21</v>
      </c>
      <c r="E33" s="130" t="s">
        <v>21</v>
      </c>
      <c r="F33" s="113" t="s">
        <v>315</v>
      </c>
      <c r="G33" s="77" t="s">
        <v>301</v>
      </c>
      <c r="H33" s="77" t="s">
        <v>303</v>
      </c>
      <c r="I33" s="87"/>
      <c r="J33" s="93" t="s">
        <v>19</v>
      </c>
      <c r="K33" s="52">
        <v>0.1</v>
      </c>
      <c r="L33" s="51">
        <f t="shared" si="39"/>
        <v>0</v>
      </c>
      <c r="M33" s="51" t="str">
        <f t="shared" si="40"/>
        <v>m2</v>
      </c>
      <c r="N33" s="93">
        <v>70</v>
      </c>
      <c r="O33" s="64">
        <f t="shared" si="25"/>
        <v>0</v>
      </c>
      <c r="P33" s="97">
        <v>2026</v>
      </c>
      <c r="Q33" s="53">
        <f t="shared" si="41"/>
        <v>126</v>
      </c>
      <c r="R33" s="93">
        <v>10</v>
      </c>
      <c r="T33" s="128">
        <f t="shared" si="26"/>
        <v>0</v>
      </c>
      <c r="U33" s="128">
        <f t="shared" si="27"/>
        <v>0</v>
      </c>
      <c r="V33" s="128">
        <f t="shared" si="28"/>
        <v>0</v>
      </c>
      <c r="W33" s="128">
        <f t="shared" si="29"/>
        <v>0</v>
      </c>
      <c r="X33" s="128">
        <f t="shared" si="30"/>
        <v>0</v>
      </c>
      <c r="Y33" s="128">
        <f t="shared" si="31"/>
        <v>0</v>
      </c>
      <c r="Z33" s="128">
        <f t="shared" si="32"/>
        <v>0</v>
      </c>
      <c r="AA33" s="128">
        <f t="shared" si="33"/>
        <v>0</v>
      </c>
      <c r="AB33" s="128">
        <f t="shared" si="34"/>
        <v>0</v>
      </c>
      <c r="AC33" s="128">
        <f t="shared" si="35"/>
        <v>0</v>
      </c>
      <c r="AD33" s="128">
        <f t="shared" si="36"/>
        <v>0</v>
      </c>
      <c r="AE33" s="128">
        <f t="shared" si="36"/>
        <v>0</v>
      </c>
      <c r="AF33" s="128">
        <f t="shared" si="43"/>
        <v>0</v>
      </c>
      <c r="AG33" s="128">
        <f t="shared" si="43"/>
        <v>0</v>
      </c>
      <c r="AH33" s="128">
        <f t="shared" si="43"/>
        <v>0</v>
      </c>
      <c r="AI33" s="128">
        <f t="shared" si="43"/>
        <v>0</v>
      </c>
      <c r="AJ33" s="128">
        <f t="shared" si="43"/>
        <v>0</v>
      </c>
      <c r="AK33" s="128">
        <f t="shared" si="43"/>
        <v>0</v>
      </c>
      <c r="AL33" s="128">
        <f t="shared" si="43"/>
        <v>0</v>
      </c>
      <c r="AM33" s="128">
        <f t="shared" si="43"/>
        <v>0</v>
      </c>
      <c r="AN33" s="128">
        <f t="shared" si="43"/>
        <v>0</v>
      </c>
      <c r="AO33" s="128">
        <f t="shared" si="43"/>
        <v>0</v>
      </c>
      <c r="AP33" s="128">
        <f t="shared" si="43"/>
        <v>0</v>
      </c>
      <c r="AQ33" s="128">
        <f t="shared" si="43"/>
        <v>0</v>
      </c>
      <c r="AR33" s="128">
        <f t="shared" si="43"/>
        <v>0</v>
      </c>
      <c r="AS33" s="128">
        <f t="shared" si="42"/>
        <v>0</v>
      </c>
      <c r="AT33" s="128">
        <f t="shared" si="42"/>
        <v>0</v>
      </c>
      <c r="AU33" s="128">
        <f t="shared" si="42"/>
        <v>0</v>
      </c>
      <c r="AV33" s="128">
        <f t="shared" si="42"/>
        <v>0</v>
      </c>
      <c r="AW33" s="128">
        <f t="shared" si="42"/>
        <v>0</v>
      </c>
    </row>
    <row r="34" spans="1:49" s="20" customFormat="1" ht="20" x14ac:dyDescent="0.4">
      <c r="A34" s="48"/>
      <c r="B34" s="68"/>
      <c r="C34" s="72" t="s">
        <v>71</v>
      </c>
      <c r="D34" s="82">
        <v>5</v>
      </c>
      <c r="E34" s="130" t="s">
        <v>21</v>
      </c>
      <c r="F34" s="113"/>
      <c r="G34" s="77" t="s">
        <v>301</v>
      </c>
      <c r="H34" s="77" t="s">
        <v>303</v>
      </c>
      <c r="I34" s="87"/>
      <c r="J34" s="93" t="s">
        <v>19</v>
      </c>
      <c r="K34" s="52">
        <v>0.2</v>
      </c>
      <c r="L34" s="51">
        <f t="shared" si="39"/>
        <v>0</v>
      </c>
      <c r="M34" s="51" t="str">
        <f t="shared" si="40"/>
        <v>m2</v>
      </c>
      <c r="N34" s="93">
        <v>225</v>
      </c>
      <c r="O34" s="64">
        <f t="shared" si="25"/>
        <v>0</v>
      </c>
      <c r="P34" s="97">
        <v>2026</v>
      </c>
      <c r="Q34" s="53">
        <f t="shared" si="41"/>
        <v>126</v>
      </c>
      <c r="R34" s="93">
        <v>48</v>
      </c>
      <c r="T34" s="128">
        <f t="shared" si="26"/>
        <v>0</v>
      </c>
      <c r="U34" s="128">
        <f t="shared" si="27"/>
        <v>0</v>
      </c>
      <c r="V34" s="128">
        <f t="shared" si="28"/>
        <v>0</v>
      </c>
      <c r="W34" s="128">
        <f t="shared" si="29"/>
        <v>0</v>
      </c>
      <c r="X34" s="128">
        <f t="shared" si="30"/>
        <v>0</v>
      </c>
      <c r="Y34" s="128">
        <f t="shared" si="31"/>
        <v>0</v>
      </c>
      <c r="Z34" s="128">
        <f t="shared" si="32"/>
        <v>0</v>
      </c>
      <c r="AA34" s="128">
        <f t="shared" si="33"/>
        <v>0</v>
      </c>
      <c r="AB34" s="128">
        <f t="shared" si="34"/>
        <v>0</v>
      </c>
      <c r="AC34" s="128">
        <f t="shared" si="35"/>
        <v>0</v>
      </c>
      <c r="AD34" s="128">
        <f t="shared" ref="AD34:AE49" si="44">IF(AND($O34&gt;0,AD$12&gt;$Q34+1899),IF(MOD((AD$12-1900-$Q34),IF($R34=0,100,$R34))=0,$O34,0),0)*$AC$13</f>
        <v>0</v>
      </c>
      <c r="AE34" s="128">
        <f t="shared" si="44"/>
        <v>0</v>
      </c>
      <c r="AF34" s="128">
        <f t="shared" si="43"/>
        <v>0</v>
      </c>
      <c r="AG34" s="128">
        <f t="shared" si="43"/>
        <v>0</v>
      </c>
      <c r="AH34" s="128">
        <f t="shared" si="43"/>
        <v>0</v>
      </c>
      <c r="AI34" s="128">
        <f t="shared" si="43"/>
        <v>0</v>
      </c>
      <c r="AJ34" s="128">
        <f t="shared" si="43"/>
        <v>0</v>
      </c>
      <c r="AK34" s="128">
        <f t="shared" si="43"/>
        <v>0</v>
      </c>
      <c r="AL34" s="128">
        <f t="shared" si="43"/>
        <v>0</v>
      </c>
      <c r="AM34" s="128">
        <f t="shared" si="43"/>
        <v>0</v>
      </c>
      <c r="AN34" s="128">
        <f t="shared" si="43"/>
        <v>0</v>
      </c>
      <c r="AO34" s="128">
        <f t="shared" si="43"/>
        <v>0</v>
      </c>
      <c r="AP34" s="128">
        <f t="shared" si="43"/>
        <v>0</v>
      </c>
      <c r="AQ34" s="128">
        <f t="shared" si="43"/>
        <v>0</v>
      </c>
      <c r="AR34" s="128">
        <f t="shared" si="43"/>
        <v>0</v>
      </c>
      <c r="AS34" s="128">
        <f t="shared" si="42"/>
        <v>0</v>
      </c>
      <c r="AT34" s="128">
        <f t="shared" si="42"/>
        <v>0</v>
      </c>
      <c r="AU34" s="128">
        <f t="shared" si="42"/>
        <v>0</v>
      </c>
      <c r="AV34" s="128">
        <f t="shared" si="42"/>
        <v>0</v>
      </c>
      <c r="AW34" s="128">
        <f t="shared" si="42"/>
        <v>0</v>
      </c>
    </row>
    <row r="35" spans="1:49" s="20" customFormat="1" ht="20" x14ac:dyDescent="0.4">
      <c r="A35" s="48"/>
      <c r="B35" s="68"/>
      <c r="C35" s="72" t="s">
        <v>72</v>
      </c>
      <c r="D35" s="82"/>
      <c r="E35" s="130" t="s">
        <v>21</v>
      </c>
      <c r="F35" s="113" t="s">
        <v>316</v>
      </c>
      <c r="G35" s="77"/>
      <c r="H35" s="77" t="s">
        <v>304</v>
      </c>
      <c r="I35" s="87"/>
      <c r="J35" s="93" t="s">
        <v>174</v>
      </c>
      <c r="K35" s="52">
        <v>1</v>
      </c>
      <c r="L35" s="51">
        <f t="shared" si="39"/>
        <v>0</v>
      </c>
      <c r="M35" s="51" t="str">
        <f t="shared" si="40"/>
        <v>nvt</v>
      </c>
      <c r="N35" s="93"/>
      <c r="O35" s="64">
        <f t="shared" si="25"/>
        <v>0</v>
      </c>
      <c r="P35" s="97"/>
      <c r="Q35" s="53">
        <f t="shared" si="41"/>
        <v>-1900</v>
      </c>
      <c r="R35" s="93"/>
      <c r="T35" s="128">
        <f t="shared" si="26"/>
        <v>0</v>
      </c>
      <c r="U35" s="128">
        <f t="shared" si="27"/>
        <v>0</v>
      </c>
      <c r="V35" s="128">
        <f t="shared" si="28"/>
        <v>0</v>
      </c>
      <c r="W35" s="128">
        <f t="shared" si="29"/>
        <v>0</v>
      </c>
      <c r="X35" s="128">
        <f t="shared" si="30"/>
        <v>0</v>
      </c>
      <c r="Y35" s="128">
        <f t="shared" si="31"/>
        <v>0</v>
      </c>
      <c r="Z35" s="128">
        <f t="shared" si="32"/>
        <v>0</v>
      </c>
      <c r="AA35" s="128">
        <f t="shared" si="33"/>
        <v>0</v>
      </c>
      <c r="AB35" s="128">
        <f t="shared" si="34"/>
        <v>0</v>
      </c>
      <c r="AC35" s="128">
        <f t="shared" si="35"/>
        <v>0</v>
      </c>
      <c r="AD35" s="128">
        <f t="shared" si="44"/>
        <v>0</v>
      </c>
      <c r="AE35" s="128">
        <f t="shared" si="44"/>
        <v>0</v>
      </c>
      <c r="AF35" s="128">
        <f t="shared" si="43"/>
        <v>0</v>
      </c>
      <c r="AG35" s="128">
        <f t="shared" si="43"/>
        <v>0</v>
      </c>
      <c r="AH35" s="128">
        <f t="shared" si="43"/>
        <v>0</v>
      </c>
      <c r="AI35" s="128">
        <f t="shared" si="43"/>
        <v>0</v>
      </c>
      <c r="AJ35" s="128">
        <f t="shared" si="43"/>
        <v>0</v>
      </c>
      <c r="AK35" s="128">
        <f t="shared" si="43"/>
        <v>0</v>
      </c>
      <c r="AL35" s="128">
        <f t="shared" si="43"/>
        <v>0</v>
      </c>
      <c r="AM35" s="128">
        <f t="shared" si="43"/>
        <v>0</v>
      </c>
      <c r="AN35" s="128">
        <f t="shared" si="43"/>
        <v>0</v>
      </c>
      <c r="AO35" s="128">
        <f t="shared" si="43"/>
        <v>0</v>
      </c>
      <c r="AP35" s="128">
        <f t="shared" si="43"/>
        <v>0</v>
      </c>
      <c r="AQ35" s="128">
        <f t="shared" si="43"/>
        <v>0</v>
      </c>
      <c r="AR35" s="128">
        <f t="shared" si="43"/>
        <v>0</v>
      </c>
      <c r="AS35" s="128">
        <f t="shared" si="42"/>
        <v>0</v>
      </c>
      <c r="AT35" s="128">
        <f t="shared" si="42"/>
        <v>0</v>
      </c>
      <c r="AU35" s="128">
        <f t="shared" si="42"/>
        <v>0</v>
      </c>
      <c r="AV35" s="128">
        <f t="shared" si="42"/>
        <v>0</v>
      </c>
      <c r="AW35" s="128">
        <f t="shared" si="42"/>
        <v>0</v>
      </c>
    </row>
    <row r="36" spans="1:49" s="20" customFormat="1" ht="20" x14ac:dyDescent="0.4">
      <c r="A36" s="48"/>
      <c r="B36" s="68"/>
      <c r="C36" s="72" t="s">
        <v>73</v>
      </c>
      <c r="D36" s="82">
        <v>2</v>
      </c>
      <c r="E36" s="130" t="s">
        <v>21</v>
      </c>
      <c r="F36" s="113" t="s">
        <v>317</v>
      </c>
      <c r="G36" s="77" t="s">
        <v>302</v>
      </c>
      <c r="H36" s="77" t="s">
        <v>168</v>
      </c>
      <c r="I36" s="87"/>
      <c r="J36" s="93" t="s">
        <v>20</v>
      </c>
      <c r="K36" s="52">
        <v>1</v>
      </c>
      <c r="L36" s="51">
        <f t="shared" si="39"/>
        <v>0</v>
      </c>
      <c r="M36" s="51" t="str">
        <f t="shared" si="40"/>
        <v>m1</v>
      </c>
      <c r="N36" s="93">
        <v>25</v>
      </c>
      <c r="O36" s="64">
        <f t="shared" si="25"/>
        <v>0</v>
      </c>
      <c r="P36" s="97">
        <v>2024</v>
      </c>
      <c r="Q36" s="53">
        <f t="shared" si="41"/>
        <v>124</v>
      </c>
      <c r="R36" s="93">
        <v>48</v>
      </c>
      <c r="T36" s="128">
        <f t="shared" si="26"/>
        <v>0</v>
      </c>
      <c r="U36" s="128">
        <f t="shared" si="27"/>
        <v>0</v>
      </c>
      <c r="V36" s="128">
        <f t="shared" si="28"/>
        <v>0</v>
      </c>
      <c r="W36" s="128">
        <f t="shared" si="29"/>
        <v>0</v>
      </c>
      <c r="X36" s="128">
        <f t="shared" si="30"/>
        <v>0</v>
      </c>
      <c r="Y36" s="128">
        <f t="shared" si="31"/>
        <v>0</v>
      </c>
      <c r="Z36" s="128">
        <f t="shared" si="32"/>
        <v>0</v>
      </c>
      <c r="AA36" s="128">
        <f t="shared" si="33"/>
        <v>0</v>
      </c>
      <c r="AB36" s="128">
        <f t="shared" si="34"/>
        <v>0</v>
      </c>
      <c r="AC36" s="128">
        <f t="shared" si="35"/>
        <v>0</v>
      </c>
      <c r="AD36" s="128">
        <f t="shared" si="44"/>
        <v>0</v>
      </c>
      <c r="AE36" s="128">
        <f t="shared" si="44"/>
        <v>0</v>
      </c>
      <c r="AF36" s="128">
        <f t="shared" si="43"/>
        <v>0</v>
      </c>
      <c r="AG36" s="128">
        <f t="shared" si="43"/>
        <v>0</v>
      </c>
      <c r="AH36" s="128">
        <f t="shared" si="43"/>
        <v>0</v>
      </c>
      <c r="AI36" s="128">
        <f t="shared" si="43"/>
        <v>0</v>
      </c>
      <c r="AJ36" s="128">
        <f t="shared" si="43"/>
        <v>0</v>
      </c>
      <c r="AK36" s="128">
        <f t="shared" si="43"/>
        <v>0</v>
      </c>
      <c r="AL36" s="128">
        <f t="shared" si="43"/>
        <v>0</v>
      </c>
      <c r="AM36" s="128">
        <f t="shared" si="43"/>
        <v>0</v>
      </c>
      <c r="AN36" s="128">
        <f t="shared" si="43"/>
        <v>0</v>
      </c>
      <c r="AO36" s="128">
        <f t="shared" si="43"/>
        <v>0</v>
      </c>
      <c r="AP36" s="128">
        <f t="shared" si="43"/>
        <v>0</v>
      </c>
      <c r="AQ36" s="128">
        <f t="shared" si="43"/>
        <v>0</v>
      </c>
      <c r="AR36" s="128">
        <f t="shared" si="43"/>
        <v>0</v>
      </c>
      <c r="AS36" s="128">
        <f t="shared" si="42"/>
        <v>0</v>
      </c>
      <c r="AT36" s="128">
        <f t="shared" si="42"/>
        <v>0</v>
      </c>
      <c r="AU36" s="128">
        <f t="shared" si="42"/>
        <v>0</v>
      </c>
      <c r="AV36" s="128">
        <f t="shared" si="42"/>
        <v>0</v>
      </c>
      <c r="AW36" s="128">
        <f t="shared" si="42"/>
        <v>0</v>
      </c>
    </row>
    <row r="37" spans="1:49" s="20" customFormat="1" ht="20" x14ac:dyDescent="0.4">
      <c r="A37" s="48"/>
      <c r="B37" s="68"/>
      <c r="C37" s="72" t="s">
        <v>74</v>
      </c>
      <c r="D37" s="82">
        <v>4</v>
      </c>
      <c r="E37" s="130" t="s">
        <v>21</v>
      </c>
      <c r="F37" s="113" t="s">
        <v>318</v>
      </c>
      <c r="G37" s="77" t="s">
        <v>302</v>
      </c>
      <c r="H37" s="77" t="s">
        <v>168</v>
      </c>
      <c r="I37" s="87"/>
      <c r="J37" s="93" t="s">
        <v>20</v>
      </c>
      <c r="K37" s="52">
        <v>1</v>
      </c>
      <c r="L37" s="51">
        <f t="shared" si="39"/>
        <v>0</v>
      </c>
      <c r="M37" s="51" t="str">
        <f t="shared" si="40"/>
        <v>m1</v>
      </c>
      <c r="N37" s="93">
        <v>20</v>
      </c>
      <c r="O37" s="64">
        <f t="shared" si="25"/>
        <v>0</v>
      </c>
      <c r="P37" s="97">
        <v>2024</v>
      </c>
      <c r="Q37" s="53">
        <f t="shared" si="41"/>
        <v>124</v>
      </c>
      <c r="R37" s="93">
        <v>48</v>
      </c>
      <c r="T37" s="128">
        <f t="shared" si="26"/>
        <v>0</v>
      </c>
      <c r="U37" s="128">
        <f t="shared" si="27"/>
        <v>0</v>
      </c>
      <c r="V37" s="128">
        <f t="shared" si="28"/>
        <v>0</v>
      </c>
      <c r="W37" s="128">
        <f t="shared" si="29"/>
        <v>0</v>
      </c>
      <c r="X37" s="128">
        <f t="shared" si="30"/>
        <v>0</v>
      </c>
      <c r="Y37" s="128">
        <f t="shared" si="31"/>
        <v>0</v>
      </c>
      <c r="Z37" s="128">
        <f t="shared" si="32"/>
        <v>0</v>
      </c>
      <c r="AA37" s="128">
        <f t="shared" si="33"/>
        <v>0</v>
      </c>
      <c r="AB37" s="128">
        <f t="shared" si="34"/>
        <v>0</v>
      </c>
      <c r="AC37" s="128">
        <f t="shared" si="35"/>
        <v>0</v>
      </c>
      <c r="AD37" s="128">
        <f t="shared" si="44"/>
        <v>0</v>
      </c>
      <c r="AE37" s="128">
        <f t="shared" si="44"/>
        <v>0</v>
      </c>
      <c r="AF37" s="128">
        <f t="shared" si="43"/>
        <v>0</v>
      </c>
      <c r="AG37" s="128">
        <f t="shared" si="43"/>
        <v>0</v>
      </c>
      <c r="AH37" s="128">
        <f t="shared" si="43"/>
        <v>0</v>
      </c>
      <c r="AI37" s="128">
        <f t="shared" si="43"/>
        <v>0</v>
      </c>
      <c r="AJ37" s="128">
        <f t="shared" si="43"/>
        <v>0</v>
      </c>
      <c r="AK37" s="128">
        <f t="shared" si="43"/>
        <v>0</v>
      </c>
      <c r="AL37" s="128">
        <f t="shared" si="43"/>
        <v>0</v>
      </c>
      <c r="AM37" s="128">
        <f t="shared" si="43"/>
        <v>0</v>
      </c>
      <c r="AN37" s="128">
        <f t="shared" si="43"/>
        <v>0</v>
      </c>
      <c r="AO37" s="128">
        <f t="shared" si="43"/>
        <v>0</v>
      </c>
      <c r="AP37" s="128">
        <f t="shared" si="43"/>
        <v>0</v>
      </c>
      <c r="AQ37" s="128">
        <f t="shared" si="43"/>
        <v>0</v>
      </c>
      <c r="AR37" s="128">
        <f t="shared" si="43"/>
        <v>0</v>
      </c>
      <c r="AS37" s="128">
        <f t="shared" si="42"/>
        <v>0</v>
      </c>
      <c r="AT37" s="128">
        <f t="shared" si="42"/>
        <v>0</v>
      </c>
      <c r="AU37" s="128">
        <f t="shared" si="42"/>
        <v>0</v>
      </c>
      <c r="AV37" s="128">
        <f t="shared" si="42"/>
        <v>0</v>
      </c>
      <c r="AW37" s="128">
        <f t="shared" si="42"/>
        <v>0</v>
      </c>
    </row>
    <row r="38" spans="1:49" s="20" customFormat="1" ht="20" x14ac:dyDescent="0.4">
      <c r="A38" s="48"/>
      <c r="B38" s="68"/>
      <c r="C38" s="72" t="s">
        <v>75</v>
      </c>
      <c r="D38" s="82">
        <v>3</v>
      </c>
      <c r="E38" s="130" t="s">
        <v>21</v>
      </c>
      <c r="F38" s="113"/>
      <c r="G38" s="77" t="s">
        <v>301</v>
      </c>
      <c r="H38" s="77" t="s">
        <v>169</v>
      </c>
      <c r="I38" s="87"/>
      <c r="J38" s="93" t="s">
        <v>20</v>
      </c>
      <c r="K38" s="52">
        <v>1</v>
      </c>
      <c r="L38" s="51">
        <f t="shared" si="39"/>
        <v>0</v>
      </c>
      <c r="M38" s="51"/>
      <c r="N38" s="93">
        <v>15</v>
      </c>
      <c r="O38" s="64">
        <f t="shared" si="25"/>
        <v>0</v>
      </c>
      <c r="P38" s="97">
        <v>2026</v>
      </c>
      <c r="Q38" s="53">
        <f t="shared" si="41"/>
        <v>126</v>
      </c>
      <c r="R38" s="93">
        <v>48</v>
      </c>
      <c r="T38" s="128">
        <f t="shared" si="26"/>
        <v>0</v>
      </c>
      <c r="U38" s="128">
        <f t="shared" si="27"/>
        <v>0</v>
      </c>
      <c r="V38" s="128">
        <f t="shared" si="28"/>
        <v>0</v>
      </c>
      <c r="W38" s="128">
        <f t="shared" si="29"/>
        <v>0</v>
      </c>
      <c r="X38" s="128">
        <f t="shared" si="30"/>
        <v>0</v>
      </c>
      <c r="Y38" s="128">
        <f t="shared" si="31"/>
        <v>0</v>
      </c>
      <c r="Z38" s="128">
        <f t="shared" si="32"/>
        <v>0</v>
      </c>
      <c r="AA38" s="128">
        <f t="shared" si="33"/>
        <v>0</v>
      </c>
      <c r="AB38" s="128">
        <f t="shared" si="34"/>
        <v>0</v>
      </c>
      <c r="AC38" s="128">
        <f t="shared" si="35"/>
        <v>0</v>
      </c>
      <c r="AD38" s="128">
        <f t="shared" si="44"/>
        <v>0</v>
      </c>
      <c r="AE38" s="128">
        <f t="shared" si="44"/>
        <v>0</v>
      </c>
      <c r="AF38" s="128">
        <f t="shared" si="43"/>
        <v>0</v>
      </c>
      <c r="AG38" s="128">
        <f t="shared" si="43"/>
        <v>0</v>
      </c>
      <c r="AH38" s="128">
        <f t="shared" si="43"/>
        <v>0</v>
      </c>
      <c r="AI38" s="128">
        <f t="shared" si="43"/>
        <v>0</v>
      </c>
      <c r="AJ38" s="128">
        <f t="shared" si="43"/>
        <v>0</v>
      </c>
      <c r="AK38" s="128">
        <f t="shared" si="43"/>
        <v>0</v>
      </c>
      <c r="AL38" s="128">
        <f t="shared" si="43"/>
        <v>0</v>
      </c>
      <c r="AM38" s="128">
        <f t="shared" si="43"/>
        <v>0</v>
      </c>
      <c r="AN38" s="128">
        <f t="shared" si="43"/>
        <v>0</v>
      </c>
      <c r="AO38" s="128">
        <f t="shared" si="43"/>
        <v>0</v>
      </c>
      <c r="AP38" s="128">
        <f t="shared" si="43"/>
        <v>0</v>
      </c>
      <c r="AQ38" s="128">
        <f t="shared" si="43"/>
        <v>0</v>
      </c>
      <c r="AR38" s="128">
        <f t="shared" si="43"/>
        <v>0</v>
      </c>
      <c r="AS38" s="128">
        <f t="shared" si="42"/>
        <v>0</v>
      </c>
      <c r="AT38" s="128">
        <f t="shared" si="42"/>
        <v>0</v>
      </c>
      <c r="AU38" s="128">
        <f t="shared" si="42"/>
        <v>0</v>
      </c>
      <c r="AV38" s="128">
        <f t="shared" si="42"/>
        <v>0</v>
      </c>
      <c r="AW38" s="128">
        <f t="shared" si="42"/>
        <v>0</v>
      </c>
    </row>
    <row r="39" spans="1:49" s="20" customFormat="1" ht="20" x14ac:dyDescent="0.4">
      <c r="A39" s="48"/>
      <c r="B39" s="68"/>
      <c r="C39" s="72" t="s">
        <v>76</v>
      </c>
      <c r="D39" s="82">
        <v>4</v>
      </c>
      <c r="E39" s="130" t="s">
        <v>21</v>
      </c>
      <c r="F39" s="113" t="s">
        <v>319</v>
      </c>
      <c r="G39" s="77" t="s">
        <v>302</v>
      </c>
      <c r="H39" s="77" t="s">
        <v>168</v>
      </c>
      <c r="I39" s="87"/>
      <c r="J39" s="93" t="s">
        <v>12</v>
      </c>
      <c r="K39" s="52">
        <v>1</v>
      </c>
      <c r="L39" s="51">
        <f t="shared" si="39"/>
        <v>0</v>
      </c>
      <c r="M39" s="51" t="str">
        <f t="shared" si="40"/>
        <v>st</v>
      </c>
      <c r="N39" s="93">
        <v>250</v>
      </c>
      <c r="O39" s="64">
        <f t="shared" si="25"/>
        <v>0</v>
      </c>
      <c r="P39" s="97">
        <v>2024</v>
      </c>
      <c r="Q39" s="53">
        <f t="shared" si="41"/>
        <v>124</v>
      </c>
      <c r="R39" s="93">
        <v>48</v>
      </c>
      <c r="T39" s="128">
        <f t="shared" si="26"/>
        <v>0</v>
      </c>
      <c r="U39" s="128">
        <f t="shared" si="27"/>
        <v>0</v>
      </c>
      <c r="V39" s="128">
        <f t="shared" si="28"/>
        <v>0</v>
      </c>
      <c r="W39" s="128">
        <f t="shared" si="29"/>
        <v>0</v>
      </c>
      <c r="X39" s="128">
        <f t="shared" si="30"/>
        <v>0</v>
      </c>
      <c r="Y39" s="128">
        <f t="shared" si="31"/>
        <v>0</v>
      </c>
      <c r="Z39" s="128">
        <f t="shared" si="32"/>
        <v>0</v>
      </c>
      <c r="AA39" s="128">
        <f t="shared" si="33"/>
        <v>0</v>
      </c>
      <c r="AB39" s="128">
        <f t="shared" si="34"/>
        <v>0</v>
      </c>
      <c r="AC39" s="128">
        <f t="shared" si="35"/>
        <v>0</v>
      </c>
      <c r="AD39" s="128">
        <f t="shared" si="44"/>
        <v>0</v>
      </c>
      <c r="AE39" s="128">
        <f t="shared" si="44"/>
        <v>0</v>
      </c>
      <c r="AF39" s="128">
        <f t="shared" si="43"/>
        <v>0</v>
      </c>
      <c r="AG39" s="128">
        <f t="shared" si="43"/>
        <v>0</v>
      </c>
      <c r="AH39" s="128">
        <f t="shared" si="43"/>
        <v>0</v>
      </c>
      <c r="AI39" s="128">
        <f t="shared" si="43"/>
        <v>0</v>
      </c>
      <c r="AJ39" s="128">
        <f t="shared" si="43"/>
        <v>0</v>
      </c>
      <c r="AK39" s="128">
        <f t="shared" si="43"/>
        <v>0</v>
      </c>
      <c r="AL39" s="128">
        <f t="shared" si="43"/>
        <v>0</v>
      </c>
      <c r="AM39" s="128">
        <f t="shared" si="43"/>
        <v>0</v>
      </c>
      <c r="AN39" s="128">
        <f t="shared" si="43"/>
        <v>0</v>
      </c>
      <c r="AO39" s="128">
        <f t="shared" si="43"/>
        <v>0</v>
      </c>
      <c r="AP39" s="128">
        <f t="shared" si="43"/>
        <v>0</v>
      </c>
      <c r="AQ39" s="128">
        <f t="shared" si="43"/>
        <v>0</v>
      </c>
      <c r="AR39" s="128">
        <f t="shared" si="43"/>
        <v>0</v>
      </c>
      <c r="AS39" s="128">
        <f t="shared" si="42"/>
        <v>0</v>
      </c>
      <c r="AT39" s="128">
        <f t="shared" si="42"/>
        <v>0</v>
      </c>
      <c r="AU39" s="128">
        <f t="shared" si="42"/>
        <v>0</v>
      </c>
      <c r="AV39" s="128">
        <f t="shared" si="42"/>
        <v>0</v>
      </c>
      <c r="AW39" s="128">
        <f t="shared" si="42"/>
        <v>0</v>
      </c>
    </row>
    <row r="40" spans="1:49" s="20" customFormat="1" ht="20" x14ac:dyDescent="0.4">
      <c r="A40" s="48"/>
      <c r="B40" s="68"/>
      <c r="C40" s="72" t="s">
        <v>77</v>
      </c>
      <c r="D40" s="82">
        <v>3</v>
      </c>
      <c r="E40" s="130" t="s">
        <v>21</v>
      </c>
      <c r="F40" s="113"/>
      <c r="G40" s="77" t="s">
        <v>302</v>
      </c>
      <c r="H40" s="77" t="s">
        <v>300</v>
      </c>
      <c r="I40" s="87"/>
      <c r="J40" s="93" t="s">
        <v>189</v>
      </c>
      <c r="K40" s="52">
        <v>1</v>
      </c>
      <c r="L40" s="51">
        <f t="shared" si="39"/>
        <v>0</v>
      </c>
      <c r="M40" s="51" t="str">
        <f t="shared" si="40"/>
        <v xml:space="preserve">pst </v>
      </c>
      <c r="N40" s="93">
        <v>425</v>
      </c>
      <c r="O40" s="64">
        <f t="shared" si="25"/>
        <v>0</v>
      </c>
      <c r="P40" s="97">
        <v>2024</v>
      </c>
      <c r="Q40" s="53">
        <f t="shared" si="41"/>
        <v>124</v>
      </c>
      <c r="R40" s="93">
        <v>10</v>
      </c>
      <c r="T40" s="128">
        <f t="shared" si="26"/>
        <v>0</v>
      </c>
      <c r="U40" s="128">
        <f t="shared" si="27"/>
        <v>0</v>
      </c>
      <c r="V40" s="128">
        <f t="shared" si="28"/>
        <v>0</v>
      </c>
      <c r="W40" s="128">
        <f t="shared" si="29"/>
        <v>0</v>
      </c>
      <c r="X40" s="128">
        <f t="shared" si="30"/>
        <v>0</v>
      </c>
      <c r="Y40" s="128">
        <f t="shared" si="31"/>
        <v>0</v>
      </c>
      <c r="Z40" s="128">
        <f t="shared" si="32"/>
        <v>0</v>
      </c>
      <c r="AA40" s="128">
        <f t="shared" si="33"/>
        <v>0</v>
      </c>
      <c r="AB40" s="128">
        <f t="shared" si="34"/>
        <v>0</v>
      </c>
      <c r="AC40" s="128">
        <f t="shared" si="35"/>
        <v>0</v>
      </c>
      <c r="AD40" s="128">
        <f t="shared" si="44"/>
        <v>0</v>
      </c>
      <c r="AE40" s="128">
        <f t="shared" si="44"/>
        <v>0</v>
      </c>
      <c r="AF40" s="128">
        <f t="shared" si="43"/>
        <v>0</v>
      </c>
      <c r="AG40" s="128">
        <f t="shared" si="43"/>
        <v>0</v>
      </c>
      <c r="AH40" s="128">
        <f t="shared" si="43"/>
        <v>0</v>
      </c>
      <c r="AI40" s="128">
        <f t="shared" si="43"/>
        <v>0</v>
      </c>
      <c r="AJ40" s="128">
        <f t="shared" si="43"/>
        <v>0</v>
      </c>
      <c r="AK40" s="128">
        <f t="shared" si="43"/>
        <v>0</v>
      </c>
      <c r="AL40" s="128">
        <f t="shared" si="43"/>
        <v>0</v>
      </c>
      <c r="AM40" s="128">
        <f t="shared" si="43"/>
        <v>0</v>
      </c>
      <c r="AN40" s="128">
        <f t="shared" si="43"/>
        <v>0</v>
      </c>
      <c r="AO40" s="128">
        <f t="shared" si="43"/>
        <v>0</v>
      </c>
      <c r="AP40" s="128">
        <f t="shared" si="43"/>
        <v>0</v>
      </c>
      <c r="AQ40" s="128">
        <f t="shared" si="43"/>
        <v>0</v>
      </c>
      <c r="AR40" s="128">
        <f t="shared" si="43"/>
        <v>0</v>
      </c>
      <c r="AS40" s="128">
        <f t="shared" si="42"/>
        <v>0</v>
      </c>
      <c r="AT40" s="128">
        <f t="shared" si="42"/>
        <v>0</v>
      </c>
      <c r="AU40" s="128">
        <f t="shared" si="42"/>
        <v>0</v>
      </c>
      <c r="AV40" s="128">
        <f t="shared" si="42"/>
        <v>0</v>
      </c>
      <c r="AW40" s="128">
        <f t="shared" si="42"/>
        <v>0</v>
      </c>
    </row>
    <row r="41" spans="1:49" s="20" customFormat="1" ht="20" x14ac:dyDescent="0.4">
      <c r="A41" s="48"/>
      <c r="B41" s="68"/>
      <c r="C41" s="72" t="s">
        <v>78</v>
      </c>
      <c r="D41" s="82"/>
      <c r="E41" s="130" t="s">
        <v>21</v>
      </c>
      <c r="F41" s="113"/>
      <c r="G41" s="77" t="s">
        <v>302</v>
      </c>
      <c r="H41" s="77" t="s">
        <v>300</v>
      </c>
      <c r="I41" s="87"/>
      <c r="J41" s="93" t="s">
        <v>10</v>
      </c>
      <c r="K41" s="52">
        <v>1</v>
      </c>
      <c r="L41" s="51">
        <f t="shared" si="39"/>
        <v>0</v>
      </c>
      <c r="M41" s="51" t="str">
        <f t="shared" si="40"/>
        <v>pst</v>
      </c>
      <c r="N41" s="93">
        <v>1200</v>
      </c>
      <c r="O41" s="64">
        <f t="shared" si="25"/>
        <v>0</v>
      </c>
      <c r="P41" s="97">
        <v>2024</v>
      </c>
      <c r="Q41" s="53">
        <f t="shared" si="41"/>
        <v>124</v>
      </c>
      <c r="R41" s="93">
        <v>10</v>
      </c>
      <c r="T41" s="128">
        <f t="shared" si="26"/>
        <v>0</v>
      </c>
      <c r="U41" s="128">
        <f t="shared" si="27"/>
        <v>0</v>
      </c>
      <c r="V41" s="128">
        <f t="shared" si="28"/>
        <v>0</v>
      </c>
      <c r="W41" s="128">
        <f t="shared" si="29"/>
        <v>0</v>
      </c>
      <c r="X41" s="128">
        <f t="shared" si="30"/>
        <v>0</v>
      </c>
      <c r="Y41" s="128">
        <f t="shared" si="31"/>
        <v>0</v>
      </c>
      <c r="Z41" s="128">
        <f t="shared" si="32"/>
        <v>0</v>
      </c>
      <c r="AA41" s="128">
        <f t="shared" si="33"/>
        <v>0</v>
      </c>
      <c r="AB41" s="128">
        <f t="shared" si="34"/>
        <v>0</v>
      </c>
      <c r="AC41" s="128">
        <f t="shared" si="35"/>
        <v>0</v>
      </c>
      <c r="AD41" s="128">
        <f t="shared" si="44"/>
        <v>0</v>
      </c>
      <c r="AE41" s="128">
        <f t="shared" si="44"/>
        <v>0</v>
      </c>
      <c r="AF41" s="128">
        <f t="shared" si="43"/>
        <v>0</v>
      </c>
      <c r="AG41" s="128">
        <f t="shared" si="43"/>
        <v>0</v>
      </c>
      <c r="AH41" s="128">
        <f t="shared" si="43"/>
        <v>0</v>
      </c>
      <c r="AI41" s="128">
        <f t="shared" si="43"/>
        <v>0</v>
      </c>
      <c r="AJ41" s="128">
        <f t="shared" si="43"/>
        <v>0</v>
      </c>
      <c r="AK41" s="128">
        <f t="shared" si="43"/>
        <v>0</v>
      </c>
      <c r="AL41" s="128">
        <f t="shared" si="43"/>
        <v>0</v>
      </c>
      <c r="AM41" s="128">
        <f t="shared" si="43"/>
        <v>0</v>
      </c>
      <c r="AN41" s="128">
        <f t="shared" si="43"/>
        <v>0</v>
      </c>
      <c r="AO41" s="128">
        <f t="shared" si="43"/>
        <v>0</v>
      </c>
      <c r="AP41" s="128">
        <f t="shared" si="43"/>
        <v>0</v>
      </c>
      <c r="AQ41" s="128">
        <f t="shared" si="43"/>
        <v>0</v>
      </c>
      <c r="AR41" s="128">
        <f t="shared" si="43"/>
        <v>0</v>
      </c>
      <c r="AS41" s="128">
        <f t="shared" si="42"/>
        <v>0</v>
      </c>
      <c r="AT41" s="128">
        <f t="shared" si="42"/>
        <v>0</v>
      </c>
      <c r="AU41" s="128">
        <f t="shared" si="42"/>
        <v>0</v>
      </c>
      <c r="AV41" s="128">
        <f t="shared" si="42"/>
        <v>0</v>
      </c>
      <c r="AW41" s="128">
        <f t="shared" si="42"/>
        <v>0</v>
      </c>
    </row>
    <row r="42" spans="1:49" s="20" customFormat="1" ht="20" x14ac:dyDescent="0.4">
      <c r="A42" s="48"/>
      <c r="B42" s="68"/>
      <c r="C42" s="72" t="s">
        <v>78</v>
      </c>
      <c r="D42" s="82"/>
      <c r="E42" s="130" t="s">
        <v>21</v>
      </c>
      <c r="F42" s="113"/>
      <c r="G42" s="77" t="s">
        <v>301</v>
      </c>
      <c r="H42" s="77" t="s">
        <v>303</v>
      </c>
      <c r="I42" s="87"/>
      <c r="J42" s="93" t="s">
        <v>10</v>
      </c>
      <c r="K42" s="52">
        <v>1</v>
      </c>
      <c r="L42" s="51">
        <f t="shared" si="39"/>
        <v>0</v>
      </c>
      <c r="M42" s="51" t="str">
        <f t="shared" si="40"/>
        <v>pst</v>
      </c>
      <c r="N42" s="93">
        <v>1200</v>
      </c>
      <c r="O42" s="64">
        <f t="shared" si="25"/>
        <v>0</v>
      </c>
      <c r="P42" s="97">
        <v>2026</v>
      </c>
      <c r="Q42" s="53">
        <f t="shared" si="41"/>
        <v>126</v>
      </c>
      <c r="R42" s="93">
        <v>10</v>
      </c>
      <c r="T42" s="128">
        <f t="shared" si="26"/>
        <v>0</v>
      </c>
      <c r="U42" s="128">
        <f t="shared" si="27"/>
        <v>0</v>
      </c>
      <c r="V42" s="128">
        <f t="shared" si="28"/>
        <v>0</v>
      </c>
      <c r="W42" s="128">
        <f t="shared" si="29"/>
        <v>0</v>
      </c>
      <c r="X42" s="128">
        <f t="shared" si="30"/>
        <v>0</v>
      </c>
      <c r="Y42" s="128">
        <f t="shared" si="31"/>
        <v>0</v>
      </c>
      <c r="Z42" s="128">
        <f t="shared" si="32"/>
        <v>0</v>
      </c>
      <c r="AA42" s="128">
        <f t="shared" si="33"/>
        <v>0</v>
      </c>
      <c r="AB42" s="128">
        <f t="shared" si="34"/>
        <v>0</v>
      </c>
      <c r="AC42" s="128">
        <f t="shared" si="35"/>
        <v>0</v>
      </c>
      <c r="AD42" s="128">
        <f t="shared" si="44"/>
        <v>0</v>
      </c>
      <c r="AE42" s="128">
        <f t="shared" si="44"/>
        <v>0</v>
      </c>
      <c r="AF42" s="128">
        <f t="shared" si="43"/>
        <v>0</v>
      </c>
      <c r="AG42" s="128">
        <f t="shared" si="43"/>
        <v>0</v>
      </c>
      <c r="AH42" s="128">
        <f t="shared" si="43"/>
        <v>0</v>
      </c>
      <c r="AI42" s="128">
        <f t="shared" si="43"/>
        <v>0</v>
      </c>
      <c r="AJ42" s="128">
        <f t="shared" si="43"/>
        <v>0</v>
      </c>
      <c r="AK42" s="128">
        <f t="shared" si="43"/>
        <v>0</v>
      </c>
      <c r="AL42" s="128">
        <f t="shared" si="43"/>
        <v>0</v>
      </c>
      <c r="AM42" s="128">
        <f t="shared" si="43"/>
        <v>0</v>
      </c>
      <c r="AN42" s="128">
        <f t="shared" si="43"/>
        <v>0</v>
      </c>
      <c r="AO42" s="128">
        <f t="shared" si="43"/>
        <v>0</v>
      </c>
      <c r="AP42" s="128">
        <f t="shared" si="43"/>
        <v>0</v>
      </c>
      <c r="AQ42" s="128">
        <f t="shared" si="43"/>
        <v>0</v>
      </c>
      <c r="AR42" s="128">
        <f t="shared" si="43"/>
        <v>0</v>
      </c>
      <c r="AS42" s="128">
        <f t="shared" si="42"/>
        <v>0</v>
      </c>
      <c r="AT42" s="128">
        <f t="shared" si="42"/>
        <v>0</v>
      </c>
      <c r="AU42" s="128">
        <f t="shared" si="42"/>
        <v>0</v>
      </c>
      <c r="AV42" s="128">
        <f t="shared" si="42"/>
        <v>0</v>
      </c>
      <c r="AW42" s="128">
        <f t="shared" si="42"/>
        <v>0</v>
      </c>
    </row>
    <row r="43" spans="1:49" s="20" customFormat="1" ht="20" x14ac:dyDescent="0.4">
      <c r="A43" s="48"/>
      <c r="B43" s="69" t="s">
        <v>31</v>
      </c>
      <c r="C43" s="72" t="s">
        <v>79</v>
      </c>
      <c r="D43" s="82">
        <v>3</v>
      </c>
      <c r="E43" s="130" t="s">
        <v>21</v>
      </c>
      <c r="F43" s="113" t="s">
        <v>320</v>
      </c>
      <c r="G43" s="77" t="s">
        <v>301</v>
      </c>
      <c r="H43" s="77" t="s">
        <v>346</v>
      </c>
      <c r="I43" s="87"/>
      <c r="J43" s="93" t="s">
        <v>19</v>
      </c>
      <c r="K43" s="52">
        <v>1</v>
      </c>
      <c r="L43" s="51">
        <f t="shared" si="39"/>
        <v>0</v>
      </c>
      <c r="M43" s="51" t="str">
        <f t="shared" si="40"/>
        <v>m2</v>
      </c>
      <c r="N43" s="93">
        <v>55</v>
      </c>
      <c r="O43" s="64">
        <f t="shared" si="25"/>
        <v>0</v>
      </c>
      <c r="P43" s="97">
        <v>2030</v>
      </c>
      <c r="Q43" s="53">
        <f t="shared" si="41"/>
        <v>130</v>
      </c>
      <c r="R43" s="93">
        <v>50</v>
      </c>
      <c r="T43" s="128">
        <f t="shared" si="26"/>
        <v>0</v>
      </c>
      <c r="U43" s="128">
        <f t="shared" si="27"/>
        <v>0</v>
      </c>
      <c r="V43" s="128">
        <f t="shared" si="28"/>
        <v>0</v>
      </c>
      <c r="W43" s="128">
        <f t="shared" si="29"/>
        <v>0</v>
      </c>
      <c r="X43" s="128">
        <f t="shared" si="30"/>
        <v>0</v>
      </c>
      <c r="Y43" s="128">
        <f t="shared" si="31"/>
        <v>0</v>
      </c>
      <c r="Z43" s="128">
        <f t="shared" si="32"/>
        <v>0</v>
      </c>
      <c r="AA43" s="128">
        <f t="shared" si="33"/>
        <v>0</v>
      </c>
      <c r="AB43" s="128">
        <f t="shared" si="34"/>
        <v>0</v>
      </c>
      <c r="AC43" s="128">
        <f t="shared" si="35"/>
        <v>0</v>
      </c>
      <c r="AD43" s="128">
        <f t="shared" si="44"/>
        <v>0</v>
      </c>
      <c r="AE43" s="128">
        <f t="shared" si="44"/>
        <v>0</v>
      </c>
      <c r="AF43" s="128">
        <f t="shared" si="43"/>
        <v>0</v>
      </c>
      <c r="AG43" s="128">
        <f t="shared" si="43"/>
        <v>0</v>
      </c>
      <c r="AH43" s="128">
        <f t="shared" si="43"/>
        <v>0</v>
      </c>
      <c r="AI43" s="128">
        <f t="shared" si="43"/>
        <v>0</v>
      </c>
      <c r="AJ43" s="128">
        <f t="shared" si="43"/>
        <v>0</v>
      </c>
      <c r="AK43" s="128">
        <f t="shared" si="43"/>
        <v>0</v>
      </c>
      <c r="AL43" s="128">
        <f t="shared" si="43"/>
        <v>0</v>
      </c>
      <c r="AM43" s="128">
        <f t="shared" si="43"/>
        <v>0</v>
      </c>
      <c r="AN43" s="128">
        <f t="shared" si="43"/>
        <v>0</v>
      </c>
      <c r="AO43" s="128">
        <f t="shared" si="43"/>
        <v>0</v>
      </c>
      <c r="AP43" s="128">
        <f t="shared" si="43"/>
        <v>0</v>
      </c>
      <c r="AQ43" s="128">
        <f t="shared" si="43"/>
        <v>0</v>
      </c>
      <c r="AR43" s="128">
        <f t="shared" si="43"/>
        <v>0</v>
      </c>
      <c r="AS43" s="128">
        <f t="shared" si="42"/>
        <v>0</v>
      </c>
      <c r="AT43" s="128">
        <f t="shared" si="42"/>
        <v>0</v>
      </c>
      <c r="AU43" s="128">
        <f t="shared" si="42"/>
        <v>0</v>
      </c>
      <c r="AV43" s="128">
        <f t="shared" si="42"/>
        <v>0</v>
      </c>
      <c r="AW43" s="128">
        <f t="shared" si="42"/>
        <v>0</v>
      </c>
    </row>
    <row r="44" spans="1:49" s="20" customFormat="1" ht="20" x14ac:dyDescent="0.4">
      <c r="A44" s="48"/>
      <c r="B44" s="69"/>
      <c r="C44" s="72" t="s">
        <v>80</v>
      </c>
      <c r="D44" s="82">
        <v>3</v>
      </c>
      <c r="E44" s="130" t="s">
        <v>21</v>
      </c>
      <c r="F44" s="113"/>
      <c r="G44" s="77"/>
      <c r="H44" s="77" t="s">
        <v>347</v>
      </c>
      <c r="I44" s="87"/>
      <c r="J44" s="93" t="s">
        <v>19</v>
      </c>
      <c r="K44" s="52">
        <v>1</v>
      </c>
      <c r="L44" s="51">
        <f t="shared" si="39"/>
        <v>0</v>
      </c>
      <c r="M44" s="51" t="str">
        <f t="shared" si="40"/>
        <v>m2</v>
      </c>
      <c r="N44" s="93">
        <v>25</v>
      </c>
      <c r="O44" s="64">
        <f t="shared" si="25"/>
        <v>0</v>
      </c>
      <c r="P44" s="97">
        <v>2030</v>
      </c>
      <c r="Q44" s="53">
        <f t="shared" si="41"/>
        <v>130</v>
      </c>
      <c r="R44" s="93">
        <v>10</v>
      </c>
      <c r="T44" s="128">
        <f t="shared" si="26"/>
        <v>0</v>
      </c>
      <c r="U44" s="128">
        <f t="shared" si="27"/>
        <v>0</v>
      </c>
      <c r="V44" s="128">
        <f t="shared" si="28"/>
        <v>0</v>
      </c>
      <c r="W44" s="128">
        <f t="shared" si="29"/>
        <v>0</v>
      </c>
      <c r="X44" s="128">
        <f t="shared" si="30"/>
        <v>0</v>
      </c>
      <c r="Y44" s="128">
        <f t="shared" si="31"/>
        <v>0</v>
      </c>
      <c r="Z44" s="128">
        <f t="shared" si="32"/>
        <v>0</v>
      </c>
      <c r="AA44" s="128">
        <f t="shared" si="33"/>
        <v>0</v>
      </c>
      <c r="AB44" s="128">
        <f t="shared" si="34"/>
        <v>0</v>
      </c>
      <c r="AC44" s="128">
        <f t="shared" si="35"/>
        <v>0</v>
      </c>
      <c r="AD44" s="128">
        <f t="shared" si="44"/>
        <v>0</v>
      </c>
      <c r="AE44" s="128">
        <f t="shared" si="44"/>
        <v>0</v>
      </c>
      <c r="AF44" s="128">
        <f t="shared" si="43"/>
        <v>0</v>
      </c>
      <c r="AG44" s="128">
        <f t="shared" si="43"/>
        <v>0</v>
      </c>
      <c r="AH44" s="128">
        <f t="shared" si="43"/>
        <v>0</v>
      </c>
      <c r="AI44" s="128">
        <f t="shared" si="43"/>
        <v>0</v>
      </c>
      <c r="AJ44" s="128">
        <f t="shared" si="43"/>
        <v>0</v>
      </c>
      <c r="AK44" s="128">
        <f t="shared" si="43"/>
        <v>0</v>
      </c>
      <c r="AL44" s="128">
        <f t="shared" si="43"/>
        <v>0</v>
      </c>
      <c r="AM44" s="128">
        <f t="shared" si="43"/>
        <v>0</v>
      </c>
      <c r="AN44" s="128">
        <f t="shared" si="43"/>
        <v>0</v>
      </c>
      <c r="AO44" s="128">
        <f t="shared" si="43"/>
        <v>0</v>
      </c>
      <c r="AP44" s="128">
        <f t="shared" si="43"/>
        <v>0</v>
      </c>
      <c r="AQ44" s="128">
        <f t="shared" si="43"/>
        <v>0</v>
      </c>
      <c r="AR44" s="128">
        <f t="shared" si="43"/>
        <v>0</v>
      </c>
      <c r="AS44" s="128">
        <f t="shared" si="42"/>
        <v>0</v>
      </c>
      <c r="AT44" s="128">
        <f t="shared" si="42"/>
        <v>0</v>
      </c>
      <c r="AU44" s="128">
        <f t="shared" si="42"/>
        <v>0</v>
      </c>
      <c r="AV44" s="128">
        <f t="shared" si="42"/>
        <v>0</v>
      </c>
      <c r="AW44" s="128">
        <f t="shared" si="42"/>
        <v>0</v>
      </c>
    </row>
    <row r="45" spans="1:49" s="20" customFormat="1" ht="20" x14ac:dyDescent="0.4">
      <c r="A45" s="48"/>
      <c r="B45" s="68"/>
      <c r="C45" s="72" t="s">
        <v>81</v>
      </c>
      <c r="D45" s="82">
        <v>2</v>
      </c>
      <c r="E45" s="130" t="s">
        <v>21</v>
      </c>
      <c r="F45" s="114" t="s">
        <v>321</v>
      </c>
      <c r="G45" s="77"/>
      <c r="H45" s="77" t="s">
        <v>348</v>
      </c>
      <c r="I45" s="87"/>
      <c r="J45" s="93" t="s">
        <v>19</v>
      </c>
      <c r="K45" s="52">
        <v>1</v>
      </c>
      <c r="L45" s="51">
        <f t="shared" si="39"/>
        <v>0</v>
      </c>
      <c r="M45" s="51" t="str">
        <f t="shared" si="40"/>
        <v>m2</v>
      </c>
      <c r="N45" s="93">
        <v>50</v>
      </c>
      <c r="O45" s="64">
        <f t="shared" si="25"/>
        <v>0</v>
      </c>
      <c r="P45" s="97">
        <v>2050</v>
      </c>
      <c r="Q45" s="53">
        <f t="shared" si="41"/>
        <v>150</v>
      </c>
      <c r="R45" s="93">
        <v>30</v>
      </c>
      <c r="T45" s="128">
        <f t="shared" si="26"/>
        <v>0</v>
      </c>
      <c r="U45" s="128">
        <f t="shared" si="27"/>
        <v>0</v>
      </c>
      <c r="V45" s="128">
        <f t="shared" si="28"/>
        <v>0</v>
      </c>
      <c r="W45" s="128">
        <f t="shared" si="29"/>
        <v>0</v>
      </c>
      <c r="X45" s="128">
        <f t="shared" si="30"/>
        <v>0</v>
      </c>
      <c r="Y45" s="128">
        <f t="shared" si="31"/>
        <v>0</v>
      </c>
      <c r="Z45" s="128">
        <f t="shared" si="32"/>
        <v>0</v>
      </c>
      <c r="AA45" s="128">
        <f t="shared" si="33"/>
        <v>0</v>
      </c>
      <c r="AB45" s="128">
        <f t="shared" si="34"/>
        <v>0</v>
      </c>
      <c r="AC45" s="128">
        <f t="shared" si="35"/>
        <v>0</v>
      </c>
      <c r="AD45" s="128">
        <f t="shared" si="44"/>
        <v>0</v>
      </c>
      <c r="AE45" s="128">
        <f t="shared" si="44"/>
        <v>0</v>
      </c>
      <c r="AF45" s="128">
        <f t="shared" si="43"/>
        <v>0</v>
      </c>
      <c r="AG45" s="128">
        <f t="shared" si="43"/>
        <v>0</v>
      </c>
      <c r="AH45" s="128">
        <f t="shared" si="43"/>
        <v>0</v>
      </c>
      <c r="AI45" s="128">
        <f t="shared" si="43"/>
        <v>0</v>
      </c>
      <c r="AJ45" s="128">
        <f t="shared" si="43"/>
        <v>0</v>
      </c>
      <c r="AK45" s="128">
        <f t="shared" si="43"/>
        <v>0</v>
      </c>
      <c r="AL45" s="128">
        <f t="shared" si="43"/>
        <v>0</v>
      </c>
      <c r="AM45" s="128">
        <f t="shared" si="43"/>
        <v>0</v>
      </c>
      <c r="AN45" s="128">
        <f t="shared" si="43"/>
        <v>0</v>
      </c>
      <c r="AO45" s="128">
        <f t="shared" si="43"/>
        <v>0</v>
      </c>
      <c r="AP45" s="128">
        <f t="shared" si="43"/>
        <v>0</v>
      </c>
      <c r="AQ45" s="128">
        <f t="shared" si="43"/>
        <v>0</v>
      </c>
      <c r="AR45" s="128">
        <f t="shared" si="43"/>
        <v>0</v>
      </c>
      <c r="AS45" s="128">
        <f t="shared" si="42"/>
        <v>0</v>
      </c>
      <c r="AT45" s="128">
        <f t="shared" si="42"/>
        <v>0</v>
      </c>
      <c r="AU45" s="128">
        <f t="shared" si="42"/>
        <v>0</v>
      </c>
      <c r="AV45" s="128">
        <f t="shared" si="42"/>
        <v>0</v>
      </c>
      <c r="AW45" s="128">
        <f t="shared" si="42"/>
        <v>0</v>
      </c>
    </row>
    <row r="46" spans="1:49" s="20" customFormat="1" ht="20" x14ac:dyDescent="0.4">
      <c r="A46" s="48"/>
      <c r="B46" s="68"/>
      <c r="C46" s="72" t="s">
        <v>82</v>
      </c>
      <c r="D46" s="82">
        <v>2</v>
      </c>
      <c r="E46" s="130" t="s">
        <v>21</v>
      </c>
      <c r="F46" s="114" t="s">
        <v>322</v>
      </c>
      <c r="G46" s="77"/>
      <c r="H46" s="77"/>
      <c r="I46" s="87"/>
      <c r="J46" s="93" t="s">
        <v>190</v>
      </c>
      <c r="K46" s="52">
        <v>1</v>
      </c>
      <c r="L46" s="51">
        <f t="shared" si="39"/>
        <v>0</v>
      </c>
      <c r="M46" s="51" t="str">
        <f t="shared" si="40"/>
        <v>inc</v>
      </c>
      <c r="N46" s="93">
        <v>25</v>
      </c>
      <c r="O46" s="64">
        <f t="shared" si="25"/>
        <v>0</v>
      </c>
      <c r="P46" s="97">
        <v>2050</v>
      </c>
      <c r="Q46" s="53">
        <f t="shared" si="41"/>
        <v>150</v>
      </c>
      <c r="R46" s="93">
        <v>30</v>
      </c>
      <c r="T46" s="128">
        <f t="shared" si="26"/>
        <v>0</v>
      </c>
      <c r="U46" s="128">
        <f t="shared" si="27"/>
        <v>0</v>
      </c>
      <c r="V46" s="128">
        <f t="shared" si="28"/>
        <v>0</v>
      </c>
      <c r="W46" s="128">
        <f t="shared" si="29"/>
        <v>0</v>
      </c>
      <c r="X46" s="128">
        <f t="shared" si="30"/>
        <v>0</v>
      </c>
      <c r="Y46" s="128">
        <f t="shared" si="31"/>
        <v>0</v>
      </c>
      <c r="Z46" s="128">
        <f t="shared" si="32"/>
        <v>0</v>
      </c>
      <c r="AA46" s="128">
        <f t="shared" si="33"/>
        <v>0</v>
      </c>
      <c r="AB46" s="128">
        <f t="shared" si="34"/>
        <v>0</v>
      </c>
      <c r="AC46" s="128">
        <f t="shared" si="35"/>
        <v>0</v>
      </c>
      <c r="AD46" s="128">
        <f t="shared" si="44"/>
        <v>0</v>
      </c>
      <c r="AE46" s="128">
        <f t="shared" si="44"/>
        <v>0</v>
      </c>
      <c r="AF46" s="128">
        <f t="shared" si="43"/>
        <v>0</v>
      </c>
      <c r="AG46" s="128">
        <f t="shared" si="43"/>
        <v>0</v>
      </c>
      <c r="AH46" s="128">
        <f t="shared" si="43"/>
        <v>0</v>
      </c>
      <c r="AI46" s="128">
        <f t="shared" si="43"/>
        <v>0</v>
      </c>
      <c r="AJ46" s="128">
        <f t="shared" si="43"/>
        <v>0</v>
      </c>
      <c r="AK46" s="128">
        <f t="shared" si="43"/>
        <v>0</v>
      </c>
      <c r="AL46" s="128">
        <f t="shared" si="43"/>
        <v>0</v>
      </c>
      <c r="AM46" s="128">
        <f t="shared" si="43"/>
        <v>0</v>
      </c>
      <c r="AN46" s="128">
        <f t="shared" si="43"/>
        <v>0</v>
      </c>
      <c r="AO46" s="128">
        <f t="shared" si="43"/>
        <v>0</v>
      </c>
      <c r="AP46" s="128">
        <f t="shared" si="43"/>
        <v>0</v>
      </c>
      <c r="AQ46" s="128">
        <f t="shared" si="43"/>
        <v>0</v>
      </c>
      <c r="AR46" s="128">
        <f t="shared" si="43"/>
        <v>0</v>
      </c>
      <c r="AS46" s="128">
        <f t="shared" si="43"/>
        <v>0</v>
      </c>
      <c r="AT46" s="128">
        <f t="shared" si="43"/>
        <v>0</v>
      </c>
      <c r="AU46" s="128">
        <f t="shared" si="43"/>
        <v>0</v>
      </c>
      <c r="AV46" s="128">
        <f t="shared" si="43"/>
        <v>0</v>
      </c>
      <c r="AW46" s="128">
        <f t="shared" si="43"/>
        <v>0</v>
      </c>
    </row>
    <row r="47" spans="1:49" s="20" customFormat="1" ht="20" x14ac:dyDescent="0.4">
      <c r="A47" s="48"/>
      <c r="B47" s="68"/>
      <c r="C47" s="72" t="s">
        <v>351</v>
      </c>
      <c r="D47" s="82">
        <v>2</v>
      </c>
      <c r="E47" s="130" t="s">
        <v>21</v>
      </c>
      <c r="F47" s="114"/>
      <c r="G47" s="77"/>
      <c r="H47" s="77" t="s">
        <v>347</v>
      </c>
      <c r="I47" s="87"/>
      <c r="J47" s="93" t="s">
        <v>10</v>
      </c>
      <c r="K47" s="52">
        <v>1</v>
      </c>
      <c r="L47" s="51">
        <f t="shared" si="39"/>
        <v>0</v>
      </c>
      <c r="M47" s="51" t="str">
        <f t="shared" si="40"/>
        <v>pst</v>
      </c>
      <c r="N47" s="93">
        <v>250</v>
      </c>
      <c r="O47" s="64">
        <f t="shared" si="25"/>
        <v>0</v>
      </c>
      <c r="P47" s="97">
        <v>2026</v>
      </c>
      <c r="Q47" s="53">
        <f t="shared" si="41"/>
        <v>126</v>
      </c>
      <c r="R47" s="93">
        <v>10</v>
      </c>
      <c r="T47" s="128">
        <f t="shared" si="26"/>
        <v>0</v>
      </c>
      <c r="U47" s="128">
        <f t="shared" si="27"/>
        <v>0</v>
      </c>
      <c r="V47" s="128">
        <f t="shared" si="28"/>
        <v>0</v>
      </c>
      <c r="W47" s="128">
        <f t="shared" si="29"/>
        <v>0</v>
      </c>
      <c r="X47" s="128">
        <f t="shared" si="30"/>
        <v>0</v>
      </c>
      <c r="Y47" s="128">
        <f t="shared" si="31"/>
        <v>0</v>
      </c>
      <c r="Z47" s="128">
        <f t="shared" si="32"/>
        <v>0</v>
      </c>
      <c r="AA47" s="128">
        <f t="shared" si="33"/>
        <v>0</v>
      </c>
      <c r="AB47" s="128">
        <f t="shared" si="34"/>
        <v>0</v>
      </c>
      <c r="AC47" s="128">
        <f t="shared" si="35"/>
        <v>0</v>
      </c>
      <c r="AD47" s="128">
        <f t="shared" si="44"/>
        <v>0</v>
      </c>
      <c r="AE47" s="128">
        <f t="shared" si="44"/>
        <v>0</v>
      </c>
      <c r="AF47" s="128">
        <f t="shared" ref="AF47:AW59" si="45">IF(AND($O47&gt;0,AF$12&gt;$Q47+1899),IF(MOD((AF$12-1900-$Q47),IF($R47=0,100,$R47))=0,$O47,0),0)*$AC$13</f>
        <v>0</v>
      </c>
      <c r="AG47" s="128">
        <f t="shared" si="45"/>
        <v>0</v>
      </c>
      <c r="AH47" s="128">
        <f t="shared" si="45"/>
        <v>0</v>
      </c>
      <c r="AI47" s="128">
        <f t="shared" si="45"/>
        <v>0</v>
      </c>
      <c r="AJ47" s="128">
        <f t="shared" si="45"/>
        <v>0</v>
      </c>
      <c r="AK47" s="128">
        <f t="shared" si="45"/>
        <v>0</v>
      </c>
      <c r="AL47" s="128">
        <f t="shared" si="45"/>
        <v>0</v>
      </c>
      <c r="AM47" s="128">
        <f t="shared" si="45"/>
        <v>0</v>
      </c>
      <c r="AN47" s="128">
        <f t="shared" si="45"/>
        <v>0</v>
      </c>
      <c r="AO47" s="128">
        <f t="shared" si="45"/>
        <v>0</v>
      </c>
      <c r="AP47" s="128">
        <f t="shared" si="45"/>
        <v>0</v>
      </c>
      <c r="AQ47" s="128">
        <f t="shared" si="45"/>
        <v>0</v>
      </c>
      <c r="AR47" s="128">
        <f t="shared" si="45"/>
        <v>0</v>
      </c>
      <c r="AS47" s="128">
        <f t="shared" si="45"/>
        <v>0</v>
      </c>
      <c r="AT47" s="128">
        <f t="shared" si="45"/>
        <v>0</v>
      </c>
      <c r="AU47" s="128">
        <f t="shared" si="45"/>
        <v>0</v>
      </c>
      <c r="AV47" s="128">
        <f t="shared" si="45"/>
        <v>0</v>
      </c>
      <c r="AW47" s="128">
        <f t="shared" si="45"/>
        <v>0</v>
      </c>
    </row>
    <row r="48" spans="1:49" s="20" customFormat="1" ht="20" x14ac:dyDescent="0.4">
      <c r="A48" s="48"/>
      <c r="B48" s="68"/>
      <c r="C48" s="72" t="s">
        <v>84</v>
      </c>
      <c r="D48" s="82">
        <v>4</v>
      </c>
      <c r="E48" s="130" t="s">
        <v>21</v>
      </c>
      <c r="F48" s="114"/>
      <c r="G48" s="77" t="s">
        <v>301</v>
      </c>
      <c r="H48" s="77" t="s">
        <v>303</v>
      </c>
      <c r="I48" s="87"/>
      <c r="J48" s="93" t="s">
        <v>19</v>
      </c>
      <c r="K48" s="52">
        <v>1</v>
      </c>
      <c r="L48" s="51">
        <f t="shared" si="39"/>
        <v>0</v>
      </c>
      <c r="M48" s="51" t="str">
        <f t="shared" si="40"/>
        <v>m2</v>
      </c>
      <c r="N48" s="93">
        <v>65</v>
      </c>
      <c r="O48" s="64">
        <f t="shared" si="25"/>
        <v>0</v>
      </c>
      <c r="P48" s="97">
        <v>2026</v>
      </c>
      <c r="Q48" s="53">
        <f t="shared" si="41"/>
        <v>126</v>
      </c>
      <c r="R48" s="93">
        <v>15</v>
      </c>
      <c r="T48" s="128">
        <f t="shared" si="26"/>
        <v>0</v>
      </c>
      <c r="U48" s="128">
        <f t="shared" si="27"/>
        <v>0</v>
      </c>
      <c r="V48" s="128">
        <f t="shared" si="28"/>
        <v>0</v>
      </c>
      <c r="W48" s="128">
        <f t="shared" si="29"/>
        <v>0</v>
      </c>
      <c r="X48" s="128">
        <f t="shared" si="30"/>
        <v>0</v>
      </c>
      <c r="Y48" s="128">
        <f t="shared" si="31"/>
        <v>0</v>
      </c>
      <c r="Z48" s="128">
        <f t="shared" si="32"/>
        <v>0</v>
      </c>
      <c r="AA48" s="128">
        <f t="shared" si="33"/>
        <v>0</v>
      </c>
      <c r="AB48" s="128">
        <f t="shared" si="34"/>
        <v>0</v>
      </c>
      <c r="AC48" s="128">
        <f t="shared" si="35"/>
        <v>0</v>
      </c>
      <c r="AD48" s="128">
        <f t="shared" si="44"/>
        <v>0</v>
      </c>
      <c r="AE48" s="128">
        <f t="shared" si="44"/>
        <v>0</v>
      </c>
      <c r="AF48" s="128">
        <f t="shared" si="45"/>
        <v>0</v>
      </c>
      <c r="AG48" s="128">
        <f t="shared" si="45"/>
        <v>0</v>
      </c>
      <c r="AH48" s="128">
        <f t="shared" si="45"/>
        <v>0</v>
      </c>
      <c r="AI48" s="128">
        <f t="shared" si="45"/>
        <v>0</v>
      </c>
      <c r="AJ48" s="128">
        <f t="shared" si="45"/>
        <v>0</v>
      </c>
      <c r="AK48" s="128">
        <f t="shared" si="45"/>
        <v>0</v>
      </c>
      <c r="AL48" s="128">
        <f t="shared" si="45"/>
        <v>0</v>
      </c>
      <c r="AM48" s="128">
        <f t="shared" si="45"/>
        <v>0</v>
      </c>
      <c r="AN48" s="128">
        <f t="shared" si="45"/>
        <v>0</v>
      </c>
      <c r="AO48" s="128">
        <f t="shared" si="45"/>
        <v>0</v>
      </c>
      <c r="AP48" s="128">
        <f t="shared" si="45"/>
        <v>0</v>
      </c>
      <c r="AQ48" s="128">
        <f t="shared" si="45"/>
        <v>0</v>
      </c>
      <c r="AR48" s="128">
        <f t="shared" si="45"/>
        <v>0</v>
      </c>
      <c r="AS48" s="128">
        <f t="shared" si="45"/>
        <v>0</v>
      </c>
      <c r="AT48" s="128">
        <f t="shared" si="45"/>
        <v>0</v>
      </c>
      <c r="AU48" s="128">
        <f t="shared" si="45"/>
        <v>0</v>
      </c>
      <c r="AV48" s="128">
        <f t="shared" si="45"/>
        <v>0</v>
      </c>
      <c r="AW48" s="128">
        <f t="shared" si="45"/>
        <v>0</v>
      </c>
    </row>
    <row r="49" spans="1:49" s="20" customFormat="1" ht="20" x14ac:dyDescent="0.4">
      <c r="A49" s="48"/>
      <c r="B49" s="68" t="s">
        <v>32</v>
      </c>
      <c r="C49" s="72" t="s">
        <v>200</v>
      </c>
      <c r="D49" s="82">
        <v>4</v>
      </c>
      <c r="E49" s="130" t="s">
        <v>21</v>
      </c>
      <c r="F49" s="114"/>
      <c r="G49" s="77"/>
      <c r="H49" s="77"/>
      <c r="I49" s="87"/>
      <c r="J49" s="93" t="s">
        <v>19</v>
      </c>
      <c r="K49" s="52">
        <v>1</v>
      </c>
      <c r="L49" s="51">
        <f t="shared" si="39"/>
        <v>0</v>
      </c>
      <c r="M49" s="51" t="str">
        <f t="shared" si="40"/>
        <v>m2</v>
      </c>
      <c r="N49" s="93"/>
      <c r="O49" s="64">
        <f t="shared" ref="O49:O80" si="46">ROUND((L49*N49)*($N$6+1)*($N$7+1),0)*1</f>
        <v>0</v>
      </c>
      <c r="P49" s="97">
        <v>2022</v>
      </c>
      <c r="Q49" s="53">
        <f t="shared" si="41"/>
        <v>122</v>
      </c>
      <c r="R49" s="93"/>
      <c r="T49" s="128">
        <f t="shared" ref="T49:T80" si="47">IF(AND($O49&gt;0,T$12&gt;$Q49+1899),IF(MOD((T$12-1900-$Q49),IF($R49=0,100,$R49))=0,$O49,0),0)*$T$13</f>
        <v>0</v>
      </c>
      <c r="U49" s="128">
        <f t="shared" ref="U49:U80" si="48">IF(AND($O49&gt;0,U$12&gt;$Q49+1899),IF(MOD((U$12-1900-$Q49),IF($R49=0,100,$R49))=0,$O49,0),0)*$U$13</f>
        <v>0</v>
      </c>
      <c r="V49" s="128">
        <f t="shared" ref="V49:V80" si="49">IF(AND($O49&gt;0,V$12&gt;$Q49+1899),IF(MOD((V$12-1900-$Q49),IF($R49=0,100,$R49))=0,$O49,0),0)*$V$13</f>
        <v>0</v>
      </c>
      <c r="W49" s="128">
        <f t="shared" ref="W49:W80" si="50">IF(AND($O49&gt;0,W$12&gt;$Q49+1899),IF(MOD((W$12-1900-$Q49),IF($R49=0,100,$R49))=0,$O49,0),0)*$W$13</f>
        <v>0</v>
      </c>
      <c r="X49" s="128">
        <f t="shared" ref="X49:X80" si="51">IF(AND($O49&gt;0,X$12&gt;$Q49+1899),IF(MOD((X$12-1900-$Q49),IF($R49=0,100,$R49))=0,$O49,0),0)*$X$13</f>
        <v>0</v>
      </c>
      <c r="Y49" s="128">
        <f t="shared" ref="Y49:Y80" si="52">IF(AND($O49&gt;0,Y$12&gt;$Q49+1899),IF(MOD((Y$12-1900-$Q49),IF($R49=0,100,$R49))=0,$O49,0),0)*$Y$13</f>
        <v>0</v>
      </c>
      <c r="Z49" s="128">
        <f t="shared" ref="Z49:Z80" si="53">IF(AND($O49&gt;0,Z$12&gt;$Q49+1899),IF(MOD((Z$12-1900-$Q49),IF($R49=0,100,$R49))=0,$O49,0),0)*$Z$13</f>
        <v>0</v>
      </c>
      <c r="AA49" s="128">
        <f t="shared" ref="AA49:AA80" si="54">IF(AND($O49&gt;0,AA$12&gt;$Q49+1899),IF(MOD((AA$12-1900-$Q49),IF($R49=0,100,$R49))=0,$O49,0),0)*$AA$13</f>
        <v>0</v>
      </c>
      <c r="AB49" s="128">
        <f t="shared" ref="AB49:AB80" si="55">IF(AND($O49&gt;0,AB$12&gt;$Q49+1899),IF(MOD((AB$12-1900-$Q49),IF($R49=0,100,$R49))=0,$O49,0),0)*$AB$13</f>
        <v>0</v>
      </c>
      <c r="AC49" s="128">
        <f t="shared" ref="AC49:AC80" si="56">IF(AND($O49&gt;0,AC$12&gt;$Q49+1899),IF(MOD((AC$12-1900-$Q49),IF($R49=0,100,$R49))=0,$O49,0),0)*$AC$13</f>
        <v>0</v>
      </c>
      <c r="AD49" s="128">
        <f t="shared" si="44"/>
        <v>0</v>
      </c>
      <c r="AE49" s="128">
        <f t="shared" si="44"/>
        <v>0</v>
      </c>
      <c r="AF49" s="128">
        <f t="shared" si="45"/>
        <v>0</v>
      </c>
      <c r="AG49" s="128">
        <f t="shared" si="45"/>
        <v>0</v>
      </c>
      <c r="AH49" s="128">
        <f t="shared" si="45"/>
        <v>0</v>
      </c>
      <c r="AI49" s="128">
        <f t="shared" si="45"/>
        <v>0</v>
      </c>
      <c r="AJ49" s="128">
        <f t="shared" si="45"/>
        <v>0</v>
      </c>
      <c r="AK49" s="128">
        <f t="shared" si="45"/>
        <v>0</v>
      </c>
      <c r="AL49" s="128">
        <f t="shared" si="45"/>
        <v>0</v>
      </c>
      <c r="AM49" s="128">
        <f t="shared" si="45"/>
        <v>0</v>
      </c>
      <c r="AN49" s="128">
        <f t="shared" si="45"/>
        <v>0</v>
      </c>
      <c r="AO49" s="128">
        <f t="shared" si="45"/>
        <v>0</v>
      </c>
      <c r="AP49" s="128">
        <f t="shared" si="45"/>
        <v>0</v>
      </c>
      <c r="AQ49" s="128">
        <f t="shared" si="45"/>
        <v>0</v>
      </c>
      <c r="AR49" s="128">
        <f t="shared" si="45"/>
        <v>0</v>
      </c>
      <c r="AS49" s="128">
        <f t="shared" si="45"/>
        <v>0</v>
      </c>
      <c r="AT49" s="128">
        <f t="shared" si="45"/>
        <v>0</v>
      </c>
      <c r="AU49" s="128">
        <f t="shared" si="45"/>
        <v>0</v>
      </c>
      <c r="AV49" s="128">
        <f t="shared" si="45"/>
        <v>0</v>
      </c>
      <c r="AW49" s="128">
        <f t="shared" si="45"/>
        <v>0</v>
      </c>
    </row>
    <row r="50" spans="1:49" s="20" customFormat="1" ht="20" x14ac:dyDescent="0.4">
      <c r="A50" s="48"/>
      <c r="B50" s="68"/>
      <c r="C50" s="72" t="s">
        <v>86</v>
      </c>
      <c r="D50" s="82">
        <v>3</v>
      </c>
      <c r="E50" s="130" t="s">
        <v>21</v>
      </c>
      <c r="F50" s="114"/>
      <c r="G50" s="77"/>
      <c r="H50" s="77" t="s">
        <v>169</v>
      </c>
      <c r="I50" s="87"/>
      <c r="J50" s="93" t="s">
        <v>19</v>
      </c>
      <c r="K50" s="52">
        <v>1</v>
      </c>
      <c r="L50" s="51">
        <f t="shared" si="39"/>
        <v>0</v>
      </c>
      <c r="M50" s="51" t="str">
        <f t="shared" si="40"/>
        <v>m2</v>
      </c>
      <c r="N50" s="93">
        <v>25</v>
      </c>
      <c r="O50" s="64">
        <f t="shared" si="46"/>
        <v>0</v>
      </c>
      <c r="P50" s="97">
        <v>2050</v>
      </c>
      <c r="Q50" s="53">
        <f t="shared" si="41"/>
        <v>150</v>
      </c>
      <c r="R50" s="93">
        <v>30</v>
      </c>
      <c r="T50" s="128">
        <f t="shared" si="47"/>
        <v>0</v>
      </c>
      <c r="U50" s="128">
        <f t="shared" si="48"/>
        <v>0</v>
      </c>
      <c r="V50" s="128">
        <f t="shared" si="49"/>
        <v>0</v>
      </c>
      <c r="W50" s="128">
        <f t="shared" si="50"/>
        <v>0</v>
      </c>
      <c r="X50" s="128">
        <f t="shared" si="51"/>
        <v>0</v>
      </c>
      <c r="Y50" s="128">
        <f t="shared" si="52"/>
        <v>0</v>
      </c>
      <c r="Z50" s="128">
        <f t="shared" si="53"/>
        <v>0</v>
      </c>
      <c r="AA50" s="128">
        <f t="shared" si="54"/>
        <v>0</v>
      </c>
      <c r="AB50" s="128">
        <f t="shared" si="55"/>
        <v>0</v>
      </c>
      <c r="AC50" s="128">
        <f t="shared" si="56"/>
        <v>0</v>
      </c>
      <c r="AD50" s="128">
        <f t="shared" ref="AD50:AE65" si="57">IF(AND($O50&gt;0,AD$12&gt;$Q50+1899),IF(MOD((AD$12-1900-$Q50),IF($R50=0,100,$R50))=0,$O50,0),0)*$AC$13</f>
        <v>0</v>
      </c>
      <c r="AE50" s="128">
        <f t="shared" si="57"/>
        <v>0</v>
      </c>
      <c r="AF50" s="128">
        <f t="shared" si="45"/>
        <v>0</v>
      </c>
      <c r="AG50" s="128">
        <f t="shared" si="45"/>
        <v>0</v>
      </c>
      <c r="AH50" s="128">
        <f t="shared" si="45"/>
        <v>0</v>
      </c>
      <c r="AI50" s="128">
        <f t="shared" si="45"/>
        <v>0</v>
      </c>
      <c r="AJ50" s="128">
        <f t="shared" si="45"/>
        <v>0</v>
      </c>
      <c r="AK50" s="128">
        <f t="shared" si="45"/>
        <v>0</v>
      </c>
      <c r="AL50" s="128">
        <f t="shared" si="45"/>
        <v>0</v>
      </c>
      <c r="AM50" s="128">
        <f t="shared" si="45"/>
        <v>0</v>
      </c>
      <c r="AN50" s="128">
        <f t="shared" si="45"/>
        <v>0</v>
      </c>
      <c r="AO50" s="128">
        <f t="shared" si="45"/>
        <v>0</v>
      </c>
      <c r="AP50" s="128">
        <f t="shared" si="45"/>
        <v>0</v>
      </c>
      <c r="AQ50" s="128">
        <f t="shared" si="45"/>
        <v>0</v>
      </c>
      <c r="AR50" s="128">
        <f t="shared" si="45"/>
        <v>0</v>
      </c>
      <c r="AS50" s="128">
        <f t="shared" si="45"/>
        <v>0</v>
      </c>
      <c r="AT50" s="128">
        <f t="shared" si="45"/>
        <v>0</v>
      </c>
      <c r="AU50" s="128">
        <f t="shared" si="45"/>
        <v>0</v>
      </c>
      <c r="AV50" s="128">
        <f t="shared" si="45"/>
        <v>0</v>
      </c>
      <c r="AW50" s="128">
        <f t="shared" si="45"/>
        <v>0</v>
      </c>
    </row>
    <row r="51" spans="1:49" s="20" customFormat="1" ht="20" x14ac:dyDescent="0.4">
      <c r="A51" s="48"/>
      <c r="B51" s="68"/>
      <c r="C51" s="72" t="s">
        <v>87</v>
      </c>
      <c r="D51" s="82">
        <v>2</v>
      </c>
      <c r="E51" s="130" t="s">
        <v>21</v>
      </c>
      <c r="F51" s="114" t="s">
        <v>176</v>
      </c>
      <c r="G51" s="77"/>
      <c r="H51" s="77"/>
      <c r="I51" s="87"/>
      <c r="J51" s="93" t="s">
        <v>20</v>
      </c>
      <c r="K51" s="52">
        <v>1</v>
      </c>
      <c r="L51" s="51">
        <f t="shared" si="39"/>
        <v>0</v>
      </c>
      <c r="M51" s="51" t="str">
        <f t="shared" si="40"/>
        <v>m1</v>
      </c>
      <c r="N51" s="93">
        <v>95</v>
      </c>
      <c r="O51" s="64">
        <f t="shared" si="46"/>
        <v>0</v>
      </c>
      <c r="P51" s="97">
        <v>2050</v>
      </c>
      <c r="Q51" s="53">
        <f t="shared" si="41"/>
        <v>150</v>
      </c>
      <c r="R51" s="93">
        <v>30</v>
      </c>
      <c r="T51" s="128">
        <f t="shared" si="47"/>
        <v>0</v>
      </c>
      <c r="U51" s="128">
        <f t="shared" si="48"/>
        <v>0</v>
      </c>
      <c r="V51" s="128">
        <f t="shared" si="49"/>
        <v>0</v>
      </c>
      <c r="W51" s="128">
        <f t="shared" si="50"/>
        <v>0</v>
      </c>
      <c r="X51" s="128">
        <f t="shared" si="51"/>
        <v>0</v>
      </c>
      <c r="Y51" s="128">
        <f t="shared" si="52"/>
        <v>0</v>
      </c>
      <c r="Z51" s="128">
        <f t="shared" si="53"/>
        <v>0</v>
      </c>
      <c r="AA51" s="128">
        <f t="shared" si="54"/>
        <v>0</v>
      </c>
      <c r="AB51" s="128">
        <f t="shared" si="55"/>
        <v>0</v>
      </c>
      <c r="AC51" s="128">
        <f t="shared" si="56"/>
        <v>0</v>
      </c>
      <c r="AD51" s="128">
        <f t="shared" si="57"/>
        <v>0</v>
      </c>
      <c r="AE51" s="128">
        <f t="shared" si="57"/>
        <v>0</v>
      </c>
      <c r="AF51" s="128">
        <f t="shared" si="45"/>
        <v>0</v>
      </c>
      <c r="AG51" s="128">
        <f t="shared" si="45"/>
        <v>0</v>
      </c>
      <c r="AH51" s="128">
        <f t="shared" si="45"/>
        <v>0</v>
      </c>
      <c r="AI51" s="128">
        <f t="shared" si="45"/>
        <v>0</v>
      </c>
      <c r="AJ51" s="128">
        <f t="shared" si="45"/>
        <v>0</v>
      </c>
      <c r="AK51" s="128">
        <f t="shared" si="45"/>
        <v>0</v>
      </c>
      <c r="AL51" s="128">
        <f t="shared" si="45"/>
        <v>0</v>
      </c>
      <c r="AM51" s="128">
        <f t="shared" si="45"/>
        <v>0</v>
      </c>
      <c r="AN51" s="128">
        <f t="shared" si="45"/>
        <v>0</v>
      </c>
      <c r="AO51" s="128">
        <f t="shared" si="45"/>
        <v>0</v>
      </c>
      <c r="AP51" s="128">
        <f t="shared" si="45"/>
        <v>0</v>
      </c>
      <c r="AQ51" s="128">
        <f t="shared" si="45"/>
        <v>0</v>
      </c>
      <c r="AR51" s="128">
        <f t="shared" si="45"/>
        <v>0</v>
      </c>
      <c r="AS51" s="128">
        <f t="shared" si="45"/>
        <v>0</v>
      </c>
      <c r="AT51" s="128">
        <f t="shared" si="45"/>
        <v>0</v>
      </c>
      <c r="AU51" s="128">
        <f t="shared" si="45"/>
        <v>0</v>
      </c>
      <c r="AV51" s="128">
        <f t="shared" si="45"/>
        <v>0</v>
      </c>
      <c r="AW51" s="128">
        <f t="shared" si="45"/>
        <v>0</v>
      </c>
    </row>
    <row r="52" spans="1:49" s="20" customFormat="1" ht="20" x14ac:dyDescent="0.4">
      <c r="A52" s="48"/>
      <c r="B52" s="68"/>
      <c r="C52" s="72" t="s">
        <v>88</v>
      </c>
      <c r="D52" s="82">
        <v>4</v>
      </c>
      <c r="E52" s="130" t="s">
        <v>21</v>
      </c>
      <c r="F52" s="114" t="s">
        <v>323</v>
      </c>
      <c r="G52" s="77"/>
      <c r="H52" s="77" t="s">
        <v>169</v>
      </c>
      <c r="I52" s="87"/>
      <c r="J52" s="93" t="s">
        <v>20</v>
      </c>
      <c r="K52" s="52">
        <v>1</v>
      </c>
      <c r="L52" s="51">
        <f t="shared" si="39"/>
        <v>0</v>
      </c>
      <c r="M52" s="51" t="str">
        <f t="shared" si="40"/>
        <v>m1</v>
      </c>
      <c r="N52" s="93">
        <v>52</v>
      </c>
      <c r="O52" s="64">
        <f t="shared" si="46"/>
        <v>0</v>
      </c>
      <c r="P52" s="97">
        <v>2024</v>
      </c>
      <c r="Q52" s="53">
        <f t="shared" si="41"/>
        <v>124</v>
      </c>
      <c r="R52" s="93">
        <v>30</v>
      </c>
      <c r="T52" s="128">
        <f t="shared" si="47"/>
        <v>0</v>
      </c>
      <c r="U52" s="128">
        <f t="shared" si="48"/>
        <v>0</v>
      </c>
      <c r="V52" s="128">
        <f t="shared" si="49"/>
        <v>0</v>
      </c>
      <c r="W52" s="128">
        <f t="shared" si="50"/>
        <v>0</v>
      </c>
      <c r="X52" s="128">
        <f t="shared" si="51"/>
        <v>0</v>
      </c>
      <c r="Y52" s="128">
        <f t="shared" si="52"/>
        <v>0</v>
      </c>
      <c r="Z52" s="128">
        <f t="shared" si="53"/>
        <v>0</v>
      </c>
      <c r="AA52" s="128">
        <f t="shared" si="54"/>
        <v>0</v>
      </c>
      <c r="AB52" s="128">
        <f t="shared" si="55"/>
        <v>0</v>
      </c>
      <c r="AC52" s="128">
        <f t="shared" si="56"/>
        <v>0</v>
      </c>
      <c r="AD52" s="128">
        <f t="shared" si="57"/>
        <v>0</v>
      </c>
      <c r="AE52" s="128">
        <f t="shared" si="57"/>
        <v>0</v>
      </c>
      <c r="AF52" s="128">
        <f t="shared" si="45"/>
        <v>0</v>
      </c>
      <c r="AG52" s="128">
        <f t="shared" si="45"/>
        <v>0</v>
      </c>
      <c r="AH52" s="128">
        <f t="shared" si="45"/>
        <v>0</v>
      </c>
      <c r="AI52" s="128">
        <f t="shared" si="45"/>
        <v>0</v>
      </c>
      <c r="AJ52" s="128">
        <f t="shared" si="45"/>
        <v>0</v>
      </c>
      <c r="AK52" s="128">
        <f t="shared" si="45"/>
        <v>0</v>
      </c>
      <c r="AL52" s="128">
        <f t="shared" si="45"/>
        <v>0</v>
      </c>
      <c r="AM52" s="128">
        <f t="shared" si="45"/>
        <v>0</v>
      </c>
      <c r="AN52" s="128">
        <f t="shared" si="45"/>
        <v>0</v>
      </c>
      <c r="AO52" s="128">
        <f t="shared" si="45"/>
        <v>0</v>
      </c>
      <c r="AP52" s="128">
        <f t="shared" si="45"/>
        <v>0</v>
      </c>
      <c r="AQ52" s="128">
        <f t="shared" si="45"/>
        <v>0</v>
      </c>
      <c r="AR52" s="128">
        <f t="shared" si="45"/>
        <v>0</v>
      </c>
      <c r="AS52" s="128">
        <f t="shared" si="45"/>
        <v>0</v>
      </c>
      <c r="AT52" s="128">
        <f t="shared" si="45"/>
        <v>0</v>
      </c>
      <c r="AU52" s="128">
        <f t="shared" si="45"/>
        <v>0</v>
      </c>
      <c r="AV52" s="128">
        <f t="shared" si="45"/>
        <v>0</v>
      </c>
      <c r="AW52" s="128">
        <f t="shared" si="45"/>
        <v>0</v>
      </c>
    </row>
    <row r="53" spans="1:49" s="20" customFormat="1" ht="20" x14ac:dyDescent="0.4">
      <c r="A53" s="48"/>
      <c r="B53" s="68"/>
      <c r="C53" s="72" t="s">
        <v>89</v>
      </c>
      <c r="D53" s="82">
        <v>2</v>
      </c>
      <c r="E53" s="130" t="s">
        <v>21</v>
      </c>
      <c r="F53" s="114" t="s">
        <v>324</v>
      </c>
      <c r="G53" s="77"/>
      <c r="H53" s="77" t="s">
        <v>168</v>
      </c>
      <c r="I53" s="87"/>
      <c r="J53" s="93" t="s">
        <v>20</v>
      </c>
      <c r="K53" s="52">
        <v>1</v>
      </c>
      <c r="L53" s="51">
        <f t="shared" si="39"/>
        <v>0</v>
      </c>
      <c r="M53" s="51" t="str">
        <f t="shared" si="40"/>
        <v>m1</v>
      </c>
      <c r="N53" s="93">
        <v>125</v>
      </c>
      <c r="O53" s="64">
        <f t="shared" si="46"/>
        <v>0</v>
      </c>
      <c r="P53" s="97">
        <v>2050</v>
      </c>
      <c r="Q53" s="53">
        <f t="shared" si="41"/>
        <v>150</v>
      </c>
      <c r="R53" s="93">
        <v>30</v>
      </c>
      <c r="T53" s="128">
        <f t="shared" si="47"/>
        <v>0</v>
      </c>
      <c r="U53" s="128">
        <f t="shared" si="48"/>
        <v>0</v>
      </c>
      <c r="V53" s="128">
        <f t="shared" si="49"/>
        <v>0</v>
      </c>
      <c r="W53" s="128">
        <f t="shared" si="50"/>
        <v>0</v>
      </c>
      <c r="X53" s="128">
        <f t="shared" si="51"/>
        <v>0</v>
      </c>
      <c r="Y53" s="128">
        <f t="shared" si="52"/>
        <v>0</v>
      </c>
      <c r="Z53" s="128">
        <f t="shared" si="53"/>
        <v>0</v>
      </c>
      <c r="AA53" s="128">
        <f t="shared" si="54"/>
        <v>0</v>
      </c>
      <c r="AB53" s="128">
        <f t="shared" si="55"/>
        <v>0</v>
      </c>
      <c r="AC53" s="128">
        <f t="shared" si="56"/>
        <v>0</v>
      </c>
      <c r="AD53" s="128">
        <f t="shared" si="57"/>
        <v>0</v>
      </c>
      <c r="AE53" s="128">
        <f t="shared" si="57"/>
        <v>0</v>
      </c>
      <c r="AF53" s="128">
        <f t="shared" si="45"/>
        <v>0</v>
      </c>
      <c r="AG53" s="128">
        <f t="shared" si="45"/>
        <v>0</v>
      </c>
      <c r="AH53" s="128">
        <f t="shared" si="45"/>
        <v>0</v>
      </c>
      <c r="AI53" s="128">
        <f t="shared" si="45"/>
        <v>0</v>
      </c>
      <c r="AJ53" s="128">
        <f t="shared" si="45"/>
        <v>0</v>
      </c>
      <c r="AK53" s="128">
        <f t="shared" si="45"/>
        <v>0</v>
      </c>
      <c r="AL53" s="128">
        <f t="shared" si="45"/>
        <v>0</v>
      </c>
      <c r="AM53" s="128">
        <f t="shared" si="45"/>
        <v>0</v>
      </c>
      <c r="AN53" s="128">
        <f t="shared" si="45"/>
        <v>0</v>
      </c>
      <c r="AO53" s="128">
        <f t="shared" si="45"/>
        <v>0</v>
      </c>
      <c r="AP53" s="128">
        <f t="shared" si="45"/>
        <v>0</v>
      </c>
      <c r="AQ53" s="128">
        <f t="shared" si="45"/>
        <v>0</v>
      </c>
      <c r="AR53" s="128">
        <f t="shared" si="45"/>
        <v>0</v>
      </c>
      <c r="AS53" s="128">
        <f t="shared" si="45"/>
        <v>0</v>
      </c>
      <c r="AT53" s="128">
        <f t="shared" si="45"/>
        <v>0</v>
      </c>
      <c r="AU53" s="128">
        <f t="shared" si="45"/>
        <v>0</v>
      </c>
      <c r="AV53" s="128">
        <f t="shared" si="45"/>
        <v>0</v>
      </c>
      <c r="AW53" s="128">
        <f t="shared" si="45"/>
        <v>0</v>
      </c>
    </row>
    <row r="54" spans="1:49" s="20" customFormat="1" ht="20" x14ac:dyDescent="0.4">
      <c r="A54" s="48"/>
      <c r="B54" s="68"/>
      <c r="C54" s="72" t="s">
        <v>90</v>
      </c>
      <c r="D54" s="82">
        <v>2</v>
      </c>
      <c r="E54" s="130" t="s">
        <v>21</v>
      </c>
      <c r="F54" s="114" t="s">
        <v>176</v>
      </c>
      <c r="G54" s="77"/>
      <c r="H54" s="77"/>
      <c r="I54" s="87"/>
      <c r="J54" s="93" t="s">
        <v>12</v>
      </c>
      <c r="K54" s="52">
        <v>1</v>
      </c>
      <c r="L54" s="51">
        <f t="shared" si="39"/>
        <v>0</v>
      </c>
      <c r="M54" s="51" t="str">
        <f t="shared" si="40"/>
        <v>st</v>
      </c>
      <c r="N54" s="93">
        <v>80</v>
      </c>
      <c r="O54" s="64">
        <f t="shared" si="46"/>
        <v>0</v>
      </c>
      <c r="P54" s="97">
        <v>2050</v>
      </c>
      <c r="Q54" s="53">
        <f t="shared" si="41"/>
        <v>150</v>
      </c>
      <c r="R54" s="93">
        <v>30</v>
      </c>
      <c r="T54" s="128">
        <f t="shared" si="47"/>
        <v>0</v>
      </c>
      <c r="U54" s="128">
        <f t="shared" si="48"/>
        <v>0</v>
      </c>
      <c r="V54" s="128">
        <f t="shared" si="49"/>
        <v>0</v>
      </c>
      <c r="W54" s="128">
        <f t="shared" si="50"/>
        <v>0</v>
      </c>
      <c r="X54" s="128">
        <f t="shared" si="51"/>
        <v>0</v>
      </c>
      <c r="Y54" s="128">
        <f t="shared" si="52"/>
        <v>0</v>
      </c>
      <c r="Z54" s="128">
        <f t="shared" si="53"/>
        <v>0</v>
      </c>
      <c r="AA54" s="128">
        <f t="shared" si="54"/>
        <v>0</v>
      </c>
      <c r="AB54" s="128">
        <f t="shared" si="55"/>
        <v>0</v>
      </c>
      <c r="AC54" s="128">
        <f t="shared" si="56"/>
        <v>0</v>
      </c>
      <c r="AD54" s="128">
        <f t="shared" si="57"/>
        <v>0</v>
      </c>
      <c r="AE54" s="128">
        <f t="shared" si="57"/>
        <v>0</v>
      </c>
      <c r="AF54" s="128">
        <f t="shared" si="45"/>
        <v>0</v>
      </c>
      <c r="AG54" s="128">
        <f t="shared" si="45"/>
        <v>0</v>
      </c>
      <c r="AH54" s="128">
        <f t="shared" si="45"/>
        <v>0</v>
      </c>
      <c r="AI54" s="128">
        <f t="shared" si="45"/>
        <v>0</v>
      </c>
      <c r="AJ54" s="128">
        <f t="shared" si="45"/>
        <v>0</v>
      </c>
      <c r="AK54" s="128">
        <f t="shared" si="45"/>
        <v>0</v>
      </c>
      <c r="AL54" s="128">
        <f t="shared" si="45"/>
        <v>0</v>
      </c>
      <c r="AM54" s="128">
        <f t="shared" si="45"/>
        <v>0</v>
      </c>
      <c r="AN54" s="128">
        <f t="shared" si="45"/>
        <v>0</v>
      </c>
      <c r="AO54" s="128">
        <f t="shared" si="45"/>
        <v>0</v>
      </c>
      <c r="AP54" s="128">
        <f t="shared" si="45"/>
        <v>0</v>
      </c>
      <c r="AQ54" s="128">
        <f t="shared" si="45"/>
        <v>0</v>
      </c>
      <c r="AR54" s="128">
        <f t="shared" si="45"/>
        <v>0</v>
      </c>
      <c r="AS54" s="128">
        <f t="shared" si="45"/>
        <v>0</v>
      </c>
      <c r="AT54" s="128">
        <f t="shared" si="45"/>
        <v>0</v>
      </c>
      <c r="AU54" s="128">
        <f t="shared" si="45"/>
        <v>0</v>
      </c>
      <c r="AV54" s="128">
        <f t="shared" si="45"/>
        <v>0</v>
      </c>
      <c r="AW54" s="128">
        <f t="shared" si="45"/>
        <v>0</v>
      </c>
    </row>
    <row r="55" spans="1:49" s="20" customFormat="1" ht="20" x14ac:dyDescent="0.4">
      <c r="A55" s="48"/>
      <c r="B55" s="68"/>
      <c r="C55" s="72" t="s">
        <v>91</v>
      </c>
      <c r="D55" s="82">
        <v>4</v>
      </c>
      <c r="E55" s="130" t="s">
        <v>21</v>
      </c>
      <c r="F55" s="115"/>
      <c r="G55" s="77"/>
      <c r="H55" s="77" t="s">
        <v>347</v>
      </c>
      <c r="I55" s="88"/>
      <c r="J55" s="93" t="s">
        <v>12</v>
      </c>
      <c r="K55" s="52">
        <v>1</v>
      </c>
      <c r="L55" s="51">
        <f t="shared" si="39"/>
        <v>0</v>
      </c>
      <c r="M55" s="51" t="str">
        <f t="shared" si="40"/>
        <v>st</v>
      </c>
      <c r="N55" s="93">
        <v>150</v>
      </c>
      <c r="O55" s="64">
        <f t="shared" si="46"/>
        <v>0</v>
      </c>
      <c r="P55" s="97">
        <v>2050</v>
      </c>
      <c r="Q55" s="53">
        <f t="shared" si="41"/>
        <v>150</v>
      </c>
      <c r="R55" s="93">
        <v>30</v>
      </c>
      <c r="T55" s="128">
        <f t="shared" si="47"/>
        <v>0</v>
      </c>
      <c r="U55" s="128">
        <f t="shared" si="48"/>
        <v>0</v>
      </c>
      <c r="V55" s="128">
        <f t="shared" si="49"/>
        <v>0</v>
      </c>
      <c r="W55" s="128">
        <f t="shared" si="50"/>
        <v>0</v>
      </c>
      <c r="X55" s="128">
        <f t="shared" si="51"/>
        <v>0</v>
      </c>
      <c r="Y55" s="128">
        <f t="shared" si="52"/>
        <v>0</v>
      </c>
      <c r="Z55" s="128">
        <f t="shared" si="53"/>
        <v>0</v>
      </c>
      <c r="AA55" s="128">
        <f t="shared" si="54"/>
        <v>0</v>
      </c>
      <c r="AB55" s="128">
        <f t="shared" si="55"/>
        <v>0</v>
      </c>
      <c r="AC55" s="128">
        <f t="shared" si="56"/>
        <v>0</v>
      </c>
      <c r="AD55" s="128">
        <f t="shared" si="57"/>
        <v>0</v>
      </c>
      <c r="AE55" s="128">
        <f t="shared" si="57"/>
        <v>0</v>
      </c>
      <c r="AF55" s="128">
        <f t="shared" si="45"/>
        <v>0</v>
      </c>
      <c r="AG55" s="128">
        <f t="shared" si="45"/>
        <v>0</v>
      </c>
      <c r="AH55" s="128">
        <f t="shared" si="45"/>
        <v>0</v>
      </c>
      <c r="AI55" s="128">
        <f t="shared" si="45"/>
        <v>0</v>
      </c>
      <c r="AJ55" s="128">
        <f t="shared" si="45"/>
        <v>0</v>
      </c>
      <c r="AK55" s="128">
        <f t="shared" si="45"/>
        <v>0</v>
      </c>
      <c r="AL55" s="128">
        <f t="shared" si="45"/>
        <v>0</v>
      </c>
      <c r="AM55" s="128">
        <f t="shared" si="45"/>
        <v>0</v>
      </c>
      <c r="AN55" s="128">
        <f t="shared" si="45"/>
        <v>0</v>
      </c>
      <c r="AO55" s="128">
        <f t="shared" si="45"/>
        <v>0</v>
      </c>
      <c r="AP55" s="128">
        <f t="shared" si="45"/>
        <v>0</v>
      </c>
      <c r="AQ55" s="128">
        <f t="shared" si="45"/>
        <v>0</v>
      </c>
      <c r="AR55" s="128">
        <f t="shared" si="45"/>
        <v>0</v>
      </c>
      <c r="AS55" s="128">
        <f t="shared" si="45"/>
        <v>0</v>
      </c>
      <c r="AT55" s="128">
        <f t="shared" si="45"/>
        <v>0</v>
      </c>
      <c r="AU55" s="128">
        <f t="shared" si="45"/>
        <v>0</v>
      </c>
      <c r="AV55" s="128">
        <f t="shared" si="45"/>
        <v>0</v>
      </c>
      <c r="AW55" s="128">
        <f t="shared" si="45"/>
        <v>0</v>
      </c>
    </row>
    <row r="56" spans="1:49" s="20" customFormat="1" ht="20" x14ac:dyDescent="0.4">
      <c r="A56" s="48"/>
      <c r="B56" s="68"/>
      <c r="C56" s="72" t="s">
        <v>92</v>
      </c>
      <c r="D56" s="82"/>
      <c r="E56" s="130" t="s">
        <v>21</v>
      </c>
      <c r="F56" s="257" t="s">
        <v>173</v>
      </c>
      <c r="G56" s="77"/>
      <c r="H56" s="77"/>
      <c r="I56" s="89"/>
      <c r="J56" s="93" t="s">
        <v>191</v>
      </c>
      <c r="K56" s="52">
        <v>1</v>
      </c>
      <c r="L56" s="51">
        <f t="shared" si="39"/>
        <v>0</v>
      </c>
      <c r="M56" s="51" t="str">
        <f t="shared" si="40"/>
        <v>dak</v>
      </c>
      <c r="N56" s="93">
        <v>275</v>
      </c>
      <c r="O56" s="64">
        <f t="shared" si="46"/>
        <v>0</v>
      </c>
      <c r="P56" s="97">
        <v>2026</v>
      </c>
      <c r="Q56" s="53">
        <f t="shared" si="41"/>
        <v>126</v>
      </c>
      <c r="R56" s="93">
        <v>0</v>
      </c>
      <c r="T56" s="128">
        <f t="shared" si="47"/>
        <v>0</v>
      </c>
      <c r="U56" s="128">
        <f t="shared" si="48"/>
        <v>0</v>
      </c>
      <c r="V56" s="128">
        <f t="shared" si="49"/>
        <v>0</v>
      </c>
      <c r="W56" s="128">
        <f t="shared" si="50"/>
        <v>0</v>
      </c>
      <c r="X56" s="128">
        <f t="shared" si="51"/>
        <v>0</v>
      </c>
      <c r="Y56" s="128">
        <f t="shared" si="52"/>
        <v>0</v>
      </c>
      <c r="Z56" s="128">
        <f t="shared" si="53"/>
        <v>0</v>
      </c>
      <c r="AA56" s="128">
        <f t="shared" si="54"/>
        <v>0</v>
      </c>
      <c r="AB56" s="128">
        <f t="shared" si="55"/>
        <v>0</v>
      </c>
      <c r="AC56" s="128">
        <f t="shared" si="56"/>
        <v>0</v>
      </c>
      <c r="AD56" s="128">
        <f t="shared" si="57"/>
        <v>0</v>
      </c>
      <c r="AE56" s="128">
        <f t="shared" si="57"/>
        <v>0</v>
      </c>
      <c r="AF56" s="128">
        <f t="shared" si="45"/>
        <v>0</v>
      </c>
      <c r="AG56" s="128">
        <f t="shared" si="45"/>
        <v>0</v>
      </c>
      <c r="AH56" s="128">
        <f t="shared" si="45"/>
        <v>0</v>
      </c>
      <c r="AI56" s="128">
        <f t="shared" si="45"/>
        <v>0</v>
      </c>
      <c r="AJ56" s="128">
        <f t="shared" si="45"/>
        <v>0</v>
      </c>
      <c r="AK56" s="128">
        <f t="shared" si="45"/>
        <v>0</v>
      </c>
      <c r="AL56" s="128">
        <f t="shared" si="45"/>
        <v>0</v>
      </c>
      <c r="AM56" s="128">
        <f t="shared" si="45"/>
        <v>0</v>
      </c>
      <c r="AN56" s="128">
        <f t="shared" si="45"/>
        <v>0</v>
      </c>
      <c r="AO56" s="128">
        <f t="shared" si="45"/>
        <v>0</v>
      </c>
      <c r="AP56" s="128">
        <f t="shared" si="45"/>
        <v>0</v>
      </c>
      <c r="AQ56" s="128">
        <f t="shared" si="45"/>
        <v>0</v>
      </c>
      <c r="AR56" s="128">
        <f t="shared" si="45"/>
        <v>0</v>
      </c>
      <c r="AS56" s="128">
        <f t="shared" si="45"/>
        <v>0</v>
      </c>
      <c r="AT56" s="128">
        <f t="shared" si="45"/>
        <v>0</v>
      </c>
      <c r="AU56" s="128">
        <f t="shared" si="45"/>
        <v>0</v>
      </c>
      <c r="AV56" s="128">
        <f t="shared" si="45"/>
        <v>0</v>
      </c>
      <c r="AW56" s="128">
        <f t="shared" si="45"/>
        <v>0</v>
      </c>
    </row>
    <row r="57" spans="1:49" s="20" customFormat="1" ht="20" x14ac:dyDescent="0.4">
      <c r="A57" s="48"/>
      <c r="B57" s="68"/>
      <c r="C57" s="72"/>
      <c r="D57" s="82"/>
      <c r="E57" s="130" t="s">
        <v>21</v>
      </c>
      <c r="F57" s="116"/>
      <c r="G57" s="77"/>
      <c r="H57" s="77"/>
      <c r="I57" s="86"/>
      <c r="J57" s="93"/>
      <c r="K57" s="52">
        <v>1</v>
      </c>
      <c r="L57" s="51">
        <f t="shared" si="39"/>
        <v>0</v>
      </c>
      <c r="M57" s="51">
        <f t="shared" si="40"/>
        <v>0</v>
      </c>
      <c r="N57" s="93"/>
      <c r="O57" s="64">
        <f t="shared" si="46"/>
        <v>0</v>
      </c>
      <c r="P57" s="97"/>
      <c r="Q57" s="53">
        <f t="shared" si="41"/>
        <v>-1900</v>
      </c>
      <c r="R57" s="93"/>
      <c r="T57" s="128">
        <f t="shared" si="47"/>
        <v>0</v>
      </c>
      <c r="U57" s="128">
        <f t="shared" si="48"/>
        <v>0</v>
      </c>
      <c r="V57" s="128">
        <f t="shared" si="49"/>
        <v>0</v>
      </c>
      <c r="W57" s="128">
        <f t="shared" si="50"/>
        <v>0</v>
      </c>
      <c r="X57" s="128">
        <f t="shared" si="51"/>
        <v>0</v>
      </c>
      <c r="Y57" s="128">
        <f t="shared" si="52"/>
        <v>0</v>
      </c>
      <c r="Z57" s="128">
        <f t="shared" si="53"/>
        <v>0</v>
      </c>
      <c r="AA57" s="128">
        <f t="shared" si="54"/>
        <v>0</v>
      </c>
      <c r="AB57" s="128">
        <f t="shared" si="55"/>
        <v>0</v>
      </c>
      <c r="AC57" s="128">
        <f t="shared" si="56"/>
        <v>0</v>
      </c>
      <c r="AD57" s="128">
        <f t="shared" si="57"/>
        <v>0</v>
      </c>
      <c r="AE57" s="128">
        <f t="shared" si="57"/>
        <v>0</v>
      </c>
      <c r="AF57" s="128">
        <f t="shared" si="45"/>
        <v>0</v>
      </c>
      <c r="AG57" s="128">
        <f t="shared" si="45"/>
        <v>0</v>
      </c>
      <c r="AH57" s="128">
        <f t="shared" si="45"/>
        <v>0</v>
      </c>
      <c r="AI57" s="128">
        <f t="shared" si="45"/>
        <v>0</v>
      </c>
      <c r="AJ57" s="128">
        <f t="shared" si="45"/>
        <v>0</v>
      </c>
      <c r="AK57" s="128">
        <f t="shared" si="45"/>
        <v>0</v>
      </c>
      <c r="AL57" s="128">
        <f t="shared" si="45"/>
        <v>0</v>
      </c>
      <c r="AM57" s="128">
        <f t="shared" si="45"/>
        <v>0</v>
      </c>
      <c r="AN57" s="128">
        <f t="shared" si="45"/>
        <v>0</v>
      </c>
      <c r="AO57" s="128">
        <f t="shared" si="45"/>
        <v>0</v>
      </c>
      <c r="AP57" s="128">
        <f t="shared" si="45"/>
        <v>0</v>
      </c>
      <c r="AQ57" s="128">
        <f t="shared" si="45"/>
        <v>0</v>
      </c>
      <c r="AR57" s="128">
        <f t="shared" si="45"/>
        <v>0</v>
      </c>
      <c r="AS57" s="128">
        <f t="shared" si="45"/>
        <v>0</v>
      </c>
      <c r="AT57" s="128">
        <f t="shared" si="45"/>
        <v>0</v>
      </c>
      <c r="AU57" s="128">
        <f t="shared" si="45"/>
        <v>0</v>
      </c>
      <c r="AV57" s="128">
        <f t="shared" si="45"/>
        <v>0</v>
      </c>
      <c r="AW57" s="128">
        <f t="shared" si="45"/>
        <v>0</v>
      </c>
    </row>
    <row r="58" spans="1:49" s="20" customFormat="1" ht="20" x14ac:dyDescent="0.4">
      <c r="A58" s="48"/>
      <c r="B58" s="69" t="s">
        <v>33</v>
      </c>
      <c r="C58" s="72" t="s">
        <v>93</v>
      </c>
      <c r="D58" s="82">
        <v>2</v>
      </c>
      <c r="E58" s="130" t="s">
        <v>21</v>
      </c>
      <c r="F58" s="258" t="s">
        <v>325</v>
      </c>
      <c r="G58" s="77"/>
      <c r="H58" s="77" t="s">
        <v>168</v>
      </c>
      <c r="I58" s="87"/>
      <c r="J58" s="93" t="s">
        <v>19</v>
      </c>
      <c r="K58" s="52">
        <v>1</v>
      </c>
      <c r="L58" s="51">
        <f t="shared" si="39"/>
        <v>0</v>
      </c>
      <c r="M58" s="51" t="str">
        <f t="shared" si="40"/>
        <v>m2</v>
      </c>
      <c r="N58" s="93">
        <v>40</v>
      </c>
      <c r="O58" s="64">
        <f t="shared" si="46"/>
        <v>0</v>
      </c>
      <c r="P58" s="98">
        <v>2026</v>
      </c>
      <c r="Q58" s="53">
        <f t="shared" si="41"/>
        <v>126</v>
      </c>
      <c r="R58" s="93">
        <v>30</v>
      </c>
      <c r="T58" s="128">
        <f t="shared" si="47"/>
        <v>0</v>
      </c>
      <c r="U58" s="128">
        <f t="shared" si="48"/>
        <v>0</v>
      </c>
      <c r="V58" s="128">
        <f t="shared" si="49"/>
        <v>0</v>
      </c>
      <c r="W58" s="128">
        <f t="shared" si="50"/>
        <v>0</v>
      </c>
      <c r="X58" s="128">
        <f t="shared" si="51"/>
        <v>0</v>
      </c>
      <c r="Y58" s="128">
        <f t="shared" si="52"/>
        <v>0</v>
      </c>
      <c r="Z58" s="128">
        <f t="shared" si="53"/>
        <v>0</v>
      </c>
      <c r="AA58" s="128">
        <f t="shared" si="54"/>
        <v>0</v>
      </c>
      <c r="AB58" s="128">
        <f t="shared" si="55"/>
        <v>0</v>
      </c>
      <c r="AC58" s="128">
        <f t="shared" si="56"/>
        <v>0</v>
      </c>
      <c r="AD58" s="128">
        <f t="shared" si="57"/>
        <v>0</v>
      </c>
      <c r="AE58" s="128">
        <f t="shared" si="57"/>
        <v>0</v>
      </c>
      <c r="AF58" s="128">
        <f t="shared" si="45"/>
        <v>0</v>
      </c>
      <c r="AG58" s="128">
        <f t="shared" si="45"/>
        <v>0</v>
      </c>
      <c r="AH58" s="128">
        <f t="shared" si="45"/>
        <v>0</v>
      </c>
      <c r="AI58" s="128">
        <f t="shared" si="45"/>
        <v>0</v>
      </c>
      <c r="AJ58" s="128">
        <f t="shared" si="45"/>
        <v>0</v>
      </c>
      <c r="AK58" s="128">
        <f t="shared" si="45"/>
        <v>0</v>
      </c>
      <c r="AL58" s="128">
        <f t="shared" si="45"/>
        <v>0</v>
      </c>
      <c r="AM58" s="128">
        <f t="shared" si="45"/>
        <v>0</v>
      </c>
      <c r="AN58" s="128">
        <f t="shared" si="45"/>
        <v>0</v>
      </c>
      <c r="AO58" s="128">
        <f t="shared" si="45"/>
        <v>0</v>
      </c>
      <c r="AP58" s="128">
        <f t="shared" si="45"/>
        <v>0</v>
      </c>
      <c r="AQ58" s="128">
        <f t="shared" si="45"/>
        <v>0</v>
      </c>
      <c r="AR58" s="128">
        <f t="shared" si="45"/>
        <v>0</v>
      </c>
      <c r="AS58" s="128">
        <f t="shared" si="45"/>
        <v>0</v>
      </c>
      <c r="AT58" s="128">
        <f t="shared" si="45"/>
        <v>0</v>
      </c>
      <c r="AU58" s="128">
        <f t="shared" si="45"/>
        <v>0</v>
      </c>
      <c r="AV58" s="128">
        <f t="shared" si="45"/>
        <v>0</v>
      </c>
      <c r="AW58" s="128">
        <f t="shared" si="45"/>
        <v>0</v>
      </c>
    </row>
    <row r="59" spans="1:49" s="20" customFormat="1" ht="20" x14ac:dyDescent="0.4">
      <c r="A59" s="48"/>
      <c r="B59" s="68"/>
      <c r="C59" s="72" t="s">
        <v>94</v>
      </c>
      <c r="D59" s="82">
        <v>3</v>
      </c>
      <c r="E59" s="130" t="s">
        <v>21</v>
      </c>
      <c r="F59" s="258"/>
      <c r="G59" s="77"/>
      <c r="H59" s="77"/>
      <c r="I59" s="87"/>
      <c r="J59" s="93" t="s">
        <v>20</v>
      </c>
      <c r="K59" s="52">
        <v>1</v>
      </c>
      <c r="L59" s="51">
        <f t="shared" si="39"/>
        <v>0</v>
      </c>
      <c r="M59" s="51" t="str">
        <f t="shared" si="40"/>
        <v>m1</v>
      </c>
      <c r="N59" s="93">
        <v>70</v>
      </c>
      <c r="O59" s="64">
        <f t="shared" si="46"/>
        <v>0</v>
      </c>
      <c r="P59" s="98">
        <v>2026</v>
      </c>
      <c r="Q59" s="53">
        <f t="shared" si="41"/>
        <v>126</v>
      </c>
      <c r="R59" s="93">
        <v>30</v>
      </c>
      <c r="T59" s="128">
        <f t="shared" si="47"/>
        <v>0</v>
      </c>
      <c r="U59" s="128">
        <f t="shared" si="48"/>
        <v>0</v>
      </c>
      <c r="V59" s="128">
        <f t="shared" si="49"/>
        <v>0</v>
      </c>
      <c r="W59" s="128">
        <f t="shared" si="50"/>
        <v>0</v>
      </c>
      <c r="X59" s="128">
        <f t="shared" si="51"/>
        <v>0</v>
      </c>
      <c r="Y59" s="128">
        <f t="shared" si="52"/>
        <v>0</v>
      </c>
      <c r="Z59" s="128">
        <f t="shared" si="53"/>
        <v>0</v>
      </c>
      <c r="AA59" s="128">
        <f t="shared" si="54"/>
        <v>0</v>
      </c>
      <c r="AB59" s="128">
        <f t="shared" si="55"/>
        <v>0</v>
      </c>
      <c r="AC59" s="128">
        <f t="shared" si="56"/>
        <v>0</v>
      </c>
      <c r="AD59" s="128">
        <f t="shared" si="57"/>
        <v>0</v>
      </c>
      <c r="AE59" s="128">
        <f t="shared" si="57"/>
        <v>0</v>
      </c>
      <c r="AF59" s="128">
        <f t="shared" si="45"/>
        <v>0</v>
      </c>
      <c r="AG59" s="128">
        <f t="shared" si="45"/>
        <v>0</v>
      </c>
      <c r="AH59" s="128">
        <f t="shared" si="45"/>
        <v>0</v>
      </c>
      <c r="AI59" s="128">
        <f t="shared" si="45"/>
        <v>0</v>
      </c>
      <c r="AJ59" s="128">
        <f t="shared" si="45"/>
        <v>0</v>
      </c>
      <c r="AK59" s="128">
        <f t="shared" si="45"/>
        <v>0</v>
      </c>
      <c r="AL59" s="128">
        <f t="shared" si="45"/>
        <v>0</v>
      </c>
      <c r="AM59" s="128">
        <f t="shared" si="45"/>
        <v>0</v>
      </c>
      <c r="AN59" s="128">
        <f t="shared" si="45"/>
        <v>0</v>
      </c>
      <c r="AO59" s="128">
        <f t="shared" si="45"/>
        <v>0</v>
      </c>
      <c r="AP59" s="128">
        <f t="shared" si="45"/>
        <v>0</v>
      </c>
      <c r="AQ59" s="128">
        <f t="shared" si="45"/>
        <v>0</v>
      </c>
      <c r="AR59" s="128">
        <f t="shared" si="45"/>
        <v>0</v>
      </c>
      <c r="AS59" s="128">
        <f t="shared" ref="AS59:AW74" si="58">IF(AND($O59&gt;0,AS$12&gt;$Q59+1899),IF(MOD((AS$12-1900-$Q59),IF($R59=0,100,$R59))=0,$O59,0),0)*$AC$13</f>
        <v>0</v>
      </c>
      <c r="AT59" s="128">
        <f t="shared" si="58"/>
        <v>0</v>
      </c>
      <c r="AU59" s="128">
        <f t="shared" si="58"/>
        <v>0</v>
      </c>
      <c r="AV59" s="128">
        <f t="shared" si="58"/>
        <v>0</v>
      </c>
      <c r="AW59" s="128">
        <f t="shared" si="58"/>
        <v>0</v>
      </c>
    </row>
    <row r="60" spans="1:49" s="20" customFormat="1" ht="20" x14ac:dyDescent="0.4">
      <c r="A60" s="48"/>
      <c r="B60" s="68"/>
      <c r="C60" s="72" t="s">
        <v>95</v>
      </c>
      <c r="D60" s="82">
        <v>3</v>
      </c>
      <c r="E60" s="130" t="s">
        <v>21</v>
      </c>
      <c r="F60" s="258"/>
      <c r="G60" s="77"/>
      <c r="H60" s="77"/>
      <c r="I60" s="87"/>
      <c r="J60" s="93" t="s">
        <v>20</v>
      </c>
      <c r="K60" s="52">
        <v>1</v>
      </c>
      <c r="L60" s="51">
        <f t="shared" si="39"/>
        <v>0</v>
      </c>
      <c r="M60" s="51" t="str">
        <f t="shared" si="40"/>
        <v>m1</v>
      </c>
      <c r="N60" s="93">
        <v>45</v>
      </c>
      <c r="O60" s="64">
        <f t="shared" si="46"/>
        <v>0</v>
      </c>
      <c r="P60" s="98">
        <v>2026</v>
      </c>
      <c r="Q60" s="53">
        <f t="shared" si="41"/>
        <v>126</v>
      </c>
      <c r="R60" s="93">
        <v>30</v>
      </c>
      <c r="T60" s="128">
        <f t="shared" si="47"/>
        <v>0</v>
      </c>
      <c r="U60" s="128">
        <f t="shared" si="48"/>
        <v>0</v>
      </c>
      <c r="V60" s="128">
        <f t="shared" si="49"/>
        <v>0</v>
      </c>
      <c r="W60" s="128">
        <f t="shared" si="50"/>
        <v>0</v>
      </c>
      <c r="X60" s="128">
        <f t="shared" si="51"/>
        <v>0</v>
      </c>
      <c r="Y60" s="128">
        <f t="shared" si="52"/>
        <v>0</v>
      </c>
      <c r="Z60" s="128">
        <f t="shared" si="53"/>
        <v>0</v>
      </c>
      <c r="AA60" s="128">
        <f t="shared" si="54"/>
        <v>0</v>
      </c>
      <c r="AB60" s="128">
        <f t="shared" si="55"/>
        <v>0</v>
      </c>
      <c r="AC60" s="128">
        <f t="shared" si="56"/>
        <v>0</v>
      </c>
      <c r="AD60" s="128">
        <f t="shared" si="57"/>
        <v>0</v>
      </c>
      <c r="AE60" s="128">
        <f t="shared" si="57"/>
        <v>0</v>
      </c>
      <c r="AF60" s="128">
        <f t="shared" ref="AF60:AW75" si="59">IF(AND($O60&gt;0,AF$12&gt;$Q60+1899),IF(MOD((AF$12-1900-$Q60),IF($R60=0,100,$R60))=0,$O60,0),0)*$AC$13</f>
        <v>0</v>
      </c>
      <c r="AG60" s="128">
        <f t="shared" si="59"/>
        <v>0</v>
      </c>
      <c r="AH60" s="128">
        <f t="shared" si="59"/>
        <v>0</v>
      </c>
      <c r="AI60" s="128">
        <f t="shared" si="59"/>
        <v>0</v>
      </c>
      <c r="AJ60" s="128">
        <f t="shared" si="59"/>
        <v>0</v>
      </c>
      <c r="AK60" s="128">
        <f t="shared" si="59"/>
        <v>0</v>
      </c>
      <c r="AL60" s="128">
        <f t="shared" si="59"/>
        <v>0</v>
      </c>
      <c r="AM60" s="128">
        <f t="shared" si="59"/>
        <v>0</v>
      </c>
      <c r="AN60" s="128">
        <f t="shared" si="59"/>
        <v>0</v>
      </c>
      <c r="AO60" s="128">
        <f t="shared" si="59"/>
        <v>0</v>
      </c>
      <c r="AP60" s="128">
        <f t="shared" si="59"/>
        <v>0</v>
      </c>
      <c r="AQ60" s="128">
        <f t="shared" si="59"/>
        <v>0</v>
      </c>
      <c r="AR60" s="128">
        <f t="shared" si="59"/>
        <v>0</v>
      </c>
      <c r="AS60" s="128">
        <f t="shared" si="58"/>
        <v>0</v>
      </c>
      <c r="AT60" s="128">
        <f t="shared" si="58"/>
        <v>0</v>
      </c>
      <c r="AU60" s="128">
        <f t="shared" si="58"/>
        <v>0</v>
      </c>
      <c r="AV60" s="128">
        <f t="shared" si="58"/>
        <v>0</v>
      </c>
      <c r="AW60" s="128">
        <f t="shared" si="58"/>
        <v>0</v>
      </c>
    </row>
    <row r="61" spans="1:49" s="20" customFormat="1" ht="20" x14ac:dyDescent="0.4">
      <c r="A61" s="48"/>
      <c r="B61" s="68"/>
      <c r="C61" s="72"/>
      <c r="D61" s="82"/>
      <c r="E61" s="130" t="s">
        <v>21</v>
      </c>
      <c r="F61" s="258"/>
      <c r="G61" s="77"/>
      <c r="H61" s="77"/>
      <c r="I61" s="87"/>
      <c r="J61" s="93"/>
      <c r="K61" s="52"/>
      <c r="L61" s="51"/>
      <c r="M61" s="51"/>
      <c r="N61" s="93"/>
      <c r="O61" s="64">
        <f t="shared" si="46"/>
        <v>0</v>
      </c>
      <c r="P61" s="98"/>
      <c r="Q61" s="53">
        <f t="shared" si="41"/>
        <v>-1900</v>
      </c>
      <c r="R61" s="93"/>
      <c r="T61" s="128">
        <f t="shared" si="47"/>
        <v>0</v>
      </c>
      <c r="U61" s="128">
        <f t="shared" si="48"/>
        <v>0</v>
      </c>
      <c r="V61" s="128">
        <f t="shared" si="49"/>
        <v>0</v>
      </c>
      <c r="W61" s="128">
        <f t="shared" si="50"/>
        <v>0</v>
      </c>
      <c r="X61" s="128">
        <f t="shared" si="51"/>
        <v>0</v>
      </c>
      <c r="Y61" s="128">
        <f t="shared" si="52"/>
        <v>0</v>
      </c>
      <c r="Z61" s="128">
        <f t="shared" si="53"/>
        <v>0</v>
      </c>
      <c r="AA61" s="128">
        <f t="shared" si="54"/>
        <v>0</v>
      </c>
      <c r="AB61" s="128">
        <f t="shared" si="55"/>
        <v>0</v>
      </c>
      <c r="AC61" s="128">
        <f t="shared" si="56"/>
        <v>0</v>
      </c>
      <c r="AD61" s="128">
        <f t="shared" si="57"/>
        <v>0</v>
      </c>
      <c r="AE61" s="128">
        <f t="shared" si="57"/>
        <v>0</v>
      </c>
      <c r="AF61" s="128">
        <f t="shared" si="59"/>
        <v>0</v>
      </c>
      <c r="AG61" s="128">
        <f t="shared" si="59"/>
        <v>0</v>
      </c>
      <c r="AH61" s="128">
        <f t="shared" si="59"/>
        <v>0</v>
      </c>
      <c r="AI61" s="128">
        <f t="shared" si="59"/>
        <v>0</v>
      </c>
      <c r="AJ61" s="128">
        <f t="shared" si="59"/>
        <v>0</v>
      </c>
      <c r="AK61" s="128">
        <f t="shared" si="59"/>
        <v>0</v>
      </c>
      <c r="AL61" s="128">
        <f t="shared" si="59"/>
        <v>0</v>
      </c>
      <c r="AM61" s="128">
        <f t="shared" si="59"/>
        <v>0</v>
      </c>
      <c r="AN61" s="128">
        <f t="shared" si="59"/>
        <v>0</v>
      </c>
      <c r="AO61" s="128">
        <f t="shared" si="59"/>
        <v>0</v>
      </c>
      <c r="AP61" s="128">
        <f t="shared" si="59"/>
        <v>0</v>
      </c>
      <c r="AQ61" s="128">
        <f t="shared" si="59"/>
        <v>0</v>
      </c>
      <c r="AR61" s="128">
        <f t="shared" si="59"/>
        <v>0</v>
      </c>
      <c r="AS61" s="128">
        <f t="shared" si="58"/>
        <v>0</v>
      </c>
      <c r="AT61" s="128">
        <f t="shared" si="58"/>
        <v>0</v>
      </c>
      <c r="AU61" s="128">
        <f t="shared" si="58"/>
        <v>0</v>
      </c>
      <c r="AV61" s="128">
        <f t="shared" si="58"/>
        <v>0</v>
      </c>
      <c r="AW61" s="128">
        <f t="shared" si="58"/>
        <v>0</v>
      </c>
    </row>
    <row r="62" spans="1:49" s="20" customFormat="1" ht="20" x14ac:dyDescent="0.4">
      <c r="A62" s="48"/>
      <c r="B62" s="69" t="s">
        <v>34</v>
      </c>
      <c r="C62" s="72" t="s">
        <v>96</v>
      </c>
      <c r="D62" s="82">
        <v>2</v>
      </c>
      <c r="E62" s="130" t="s">
        <v>21</v>
      </c>
      <c r="F62" s="259" t="s">
        <v>326</v>
      </c>
      <c r="G62" s="77"/>
      <c r="H62" s="77"/>
      <c r="I62" s="87"/>
      <c r="J62" s="93" t="s">
        <v>12</v>
      </c>
      <c r="K62" s="52">
        <v>1</v>
      </c>
      <c r="L62" s="51">
        <f t="shared" si="39"/>
        <v>0</v>
      </c>
      <c r="M62" s="51" t="str">
        <f t="shared" si="40"/>
        <v>st</v>
      </c>
      <c r="N62" s="93">
        <v>450</v>
      </c>
      <c r="O62" s="64">
        <f t="shared" si="46"/>
        <v>0</v>
      </c>
      <c r="P62" s="97">
        <v>2042</v>
      </c>
      <c r="Q62" s="53">
        <f t="shared" si="41"/>
        <v>142</v>
      </c>
      <c r="R62" s="93">
        <v>25</v>
      </c>
      <c r="T62" s="128">
        <f t="shared" si="47"/>
        <v>0</v>
      </c>
      <c r="U62" s="128">
        <f t="shared" si="48"/>
        <v>0</v>
      </c>
      <c r="V62" s="128">
        <f t="shared" si="49"/>
        <v>0</v>
      </c>
      <c r="W62" s="128">
        <f t="shared" si="50"/>
        <v>0</v>
      </c>
      <c r="X62" s="128">
        <f t="shared" si="51"/>
        <v>0</v>
      </c>
      <c r="Y62" s="128">
        <f t="shared" si="52"/>
        <v>0</v>
      </c>
      <c r="Z62" s="128">
        <f t="shared" si="53"/>
        <v>0</v>
      </c>
      <c r="AA62" s="128">
        <f t="shared" si="54"/>
        <v>0</v>
      </c>
      <c r="AB62" s="128">
        <f t="shared" si="55"/>
        <v>0</v>
      </c>
      <c r="AC62" s="128">
        <f t="shared" si="56"/>
        <v>0</v>
      </c>
      <c r="AD62" s="128">
        <f t="shared" si="57"/>
        <v>0</v>
      </c>
      <c r="AE62" s="128">
        <f t="shared" si="57"/>
        <v>0</v>
      </c>
      <c r="AF62" s="128">
        <f t="shared" si="59"/>
        <v>0</v>
      </c>
      <c r="AG62" s="128">
        <f t="shared" si="59"/>
        <v>0</v>
      </c>
      <c r="AH62" s="128">
        <f t="shared" si="59"/>
        <v>0</v>
      </c>
      <c r="AI62" s="128">
        <f t="shared" si="59"/>
        <v>0</v>
      </c>
      <c r="AJ62" s="128">
        <f t="shared" si="59"/>
        <v>0</v>
      </c>
      <c r="AK62" s="128">
        <f t="shared" si="59"/>
        <v>0</v>
      </c>
      <c r="AL62" s="128">
        <f t="shared" si="59"/>
        <v>0</v>
      </c>
      <c r="AM62" s="128">
        <f t="shared" si="59"/>
        <v>0</v>
      </c>
      <c r="AN62" s="128">
        <f t="shared" si="59"/>
        <v>0</v>
      </c>
      <c r="AO62" s="128">
        <f t="shared" si="59"/>
        <v>0</v>
      </c>
      <c r="AP62" s="128">
        <f t="shared" si="59"/>
        <v>0</v>
      </c>
      <c r="AQ62" s="128">
        <f t="shared" si="59"/>
        <v>0</v>
      </c>
      <c r="AR62" s="128">
        <f t="shared" si="59"/>
        <v>0</v>
      </c>
      <c r="AS62" s="128">
        <f t="shared" si="58"/>
        <v>0</v>
      </c>
      <c r="AT62" s="128">
        <f t="shared" si="58"/>
        <v>0</v>
      </c>
      <c r="AU62" s="128">
        <f t="shared" si="58"/>
        <v>0</v>
      </c>
      <c r="AV62" s="128">
        <f t="shared" si="58"/>
        <v>0</v>
      </c>
      <c r="AW62" s="128">
        <f t="shared" si="58"/>
        <v>0</v>
      </c>
    </row>
    <row r="63" spans="1:49" s="20" customFormat="1" ht="21" customHeight="1" x14ac:dyDescent="0.4">
      <c r="A63" s="48"/>
      <c r="B63" s="68"/>
      <c r="C63" s="72" t="s">
        <v>97</v>
      </c>
      <c r="D63" s="82"/>
      <c r="E63" s="130" t="s">
        <v>21</v>
      </c>
      <c r="F63" s="257"/>
      <c r="G63" s="77"/>
      <c r="H63" s="77"/>
      <c r="I63" s="85"/>
      <c r="J63" s="93" t="s">
        <v>174</v>
      </c>
      <c r="K63" s="52">
        <v>1</v>
      </c>
      <c r="L63" s="51">
        <f t="shared" si="39"/>
        <v>0</v>
      </c>
      <c r="M63" s="51" t="str">
        <f t="shared" si="40"/>
        <v>nvt</v>
      </c>
      <c r="N63" s="93">
        <v>680</v>
      </c>
      <c r="O63" s="64">
        <f t="shared" si="46"/>
        <v>0</v>
      </c>
      <c r="P63" s="97"/>
      <c r="Q63" s="53">
        <f t="shared" si="41"/>
        <v>-1900</v>
      </c>
      <c r="R63" s="93">
        <v>30</v>
      </c>
      <c r="T63" s="128">
        <f t="shared" si="47"/>
        <v>0</v>
      </c>
      <c r="U63" s="128">
        <f t="shared" si="48"/>
        <v>0</v>
      </c>
      <c r="V63" s="128">
        <f t="shared" si="49"/>
        <v>0</v>
      </c>
      <c r="W63" s="128">
        <f t="shared" si="50"/>
        <v>0</v>
      </c>
      <c r="X63" s="128">
        <f t="shared" si="51"/>
        <v>0</v>
      </c>
      <c r="Y63" s="128">
        <f t="shared" si="52"/>
        <v>0</v>
      </c>
      <c r="Z63" s="128">
        <f t="shared" si="53"/>
        <v>0</v>
      </c>
      <c r="AA63" s="128">
        <f t="shared" si="54"/>
        <v>0</v>
      </c>
      <c r="AB63" s="128">
        <f t="shared" si="55"/>
        <v>0</v>
      </c>
      <c r="AC63" s="128">
        <f t="shared" si="56"/>
        <v>0</v>
      </c>
      <c r="AD63" s="128">
        <f t="shared" si="57"/>
        <v>0</v>
      </c>
      <c r="AE63" s="128">
        <f t="shared" si="57"/>
        <v>0</v>
      </c>
      <c r="AF63" s="128">
        <f t="shared" si="59"/>
        <v>0</v>
      </c>
      <c r="AG63" s="128">
        <f t="shared" si="59"/>
        <v>0</v>
      </c>
      <c r="AH63" s="128">
        <f t="shared" si="59"/>
        <v>0</v>
      </c>
      <c r="AI63" s="128">
        <f t="shared" si="59"/>
        <v>0</v>
      </c>
      <c r="AJ63" s="128">
        <f t="shared" si="59"/>
        <v>0</v>
      </c>
      <c r="AK63" s="128">
        <f t="shared" si="59"/>
        <v>0</v>
      </c>
      <c r="AL63" s="128">
        <f t="shared" si="59"/>
        <v>0</v>
      </c>
      <c r="AM63" s="128">
        <f t="shared" si="59"/>
        <v>0</v>
      </c>
      <c r="AN63" s="128">
        <f t="shared" si="59"/>
        <v>0</v>
      </c>
      <c r="AO63" s="128">
        <f t="shared" si="59"/>
        <v>0</v>
      </c>
      <c r="AP63" s="128">
        <f t="shared" si="59"/>
        <v>0</v>
      </c>
      <c r="AQ63" s="128">
        <f t="shared" si="59"/>
        <v>0</v>
      </c>
      <c r="AR63" s="128">
        <f t="shared" si="59"/>
        <v>0</v>
      </c>
      <c r="AS63" s="128">
        <f t="shared" si="58"/>
        <v>0</v>
      </c>
      <c r="AT63" s="128">
        <f t="shared" si="58"/>
        <v>0</v>
      </c>
      <c r="AU63" s="128">
        <f t="shared" si="58"/>
        <v>0</v>
      </c>
      <c r="AV63" s="128">
        <f t="shared" si="58"/>
        <v>0</v>
      </c>
      <c r="AW63" s="128">
        <f t="shared" si="58"/>
        <v>0</v>
      </c>
    </row>
    <row r="64" spans="1:49" s="20" customFormat="1" ht="20" x14ac:dyDescent="0.4">
      <c r="A64" s="48"/>
      <c r="B64" s="68"/>
      <c r="C64" s="72" t="s">
        <v>98</v>
      </c>
      <c r="D64" s="82"/>
      <c r="E64" s="130" t="s">
        <v>21</v>
      </c>
      <c r="F64" s="257"/>
      <c r="G64" s="77"/>
      <c r="H64" s="77"/>
      <c r="I64" s="85"/>
      <c r="J64" s="93" t="s">
        <v>12</v>
      </c>
      <c r="K64" s="52">
        <v>1</v>
      </c>
      <c r="L64" s="51">
        <f t="shared" ref="L64:L73" si="60">+I64*K64</f>
        <v>0</v>
      </c>
      <c r="M64" s="51" t="str">
        <f t="shared" ref="M64:M73" si="61">+J64</f>
        <v>st</v>
      </c>
      <c r="N64" s="93">
        <v>400</v>
      </c>
      <c r="O64" s="64">
        <f t="shared" si="46"/>
        <v>0</v>
      </c>
      <c r="P64" s="97">
        <v>2026</v>
      </c>
      <c r="Q64" s="53">
        <f t="shared" si="41"/>
        <v>126</v>
      </c>
      <c r="R64" s="93">
        <v>50</v>
      </c>
      <c r="T64" s="128">
        <f t="shared" si="47"/>
        <v>0</v>
      </c>
      <c r="U64" s="128">
        <f t="shared" si="48"/>
        <v>0</v>
      </c>
      <c r="V64" s="128">
        <f t="shared" si="49"/>
        <v>0</v>
      </c>
      <c r="W64" s="128">
        <f t="shared" si="50"/>
        <v>0</v>
      </c>
      <c r="X64" s="128">
        <f t="shared" si="51"/>
        <v>0</v>
      </c>
      <c r="Y64" s="128">
        <f t="shared" si="52"/>
        <v>0</v>
      </c>
      <c r="Z64" s="128">
        <f t="shared" si="53"/>
        <v>0</v>
      </c>
      <c r="AA64" s="128">
        <f t="shared" si="54"/>
        <v>0</v>
      </c>
      <c r="AB64" s="128">
        <f t="shared" si="55"/>
        <v>0</v>
      </c>
      <c r="AC64" s="128">
        <f t="shared" si="56"/>
        <v>0</v>
      </c>
      <c r="AD64" s="128">
        <f t="shared" si="57"/>
        <v>0</v>
      </c>
      <c r="AE64" s="128">
        <f t="shared" si="57"/>
        <v>0</v>
      </c>
      <c r="AF64" s="128">
        <f t="shared" si="59"/>
        <v>0</v>
      </c>
      <c r="AG64" s="128">
        <f t="shared" si="59"/>
        <v>0</v>
      </c>
      <c r="AH64" s="128">
        <f t="shared" si="59"/>
        <v>0</v>
      </c>
      <c r="AI64" s="128">
        <f t="shared" si="59"/>
        <v>0</v>
      </c>
      <c r="AJ64" s="128">
        <f t="shared" si="59"/>
        <v>0</v>
      </c>
      <c r="AK64" s="128">
        <f t="shared" si="59"/>
        <v>0</v>
      </c>
      <c r="AL64" s="128">
        <f t="shared" si="59"/>
        <v>0</v>
      </c>
      <c r="AM64" s="128">
        <f t="shared" si="59"/>
        <v>0</v>
      </c>
      <c r="AN64" s="128">
        <f t="shared" si="59"/>
        <v>0</v>
      </c>
      <c r="AO64" s="128">
        <f t="shared" si="59"/>
        <v>0</v>
      </c>
      <c r="AP64" s="128">
        <f t="shared" si="59"/>
        <v>0</v>
      </c>
      <c r="AQ64" s="128">
        <f t="shared" si="59"/>
        <v>0</v>
      </c>
      <c r="AR64" s="128">
        <f t="shared" si="59"/>
        <v>0</v>
      </c>
      <c r="AS64" s="128">
        <f t="shared" si="58"/>
        <v>0</v>
      </c>
      <c r="AT64" s="128">
        <f t="shared" si="58"/>
        <v>0</v>
      </c>
      <c r="AU64" s="128">
        <f t="shared" si="58"/>
        <v>0</v>
      </c>
      <c r="AV64" s="128">
        <f t="shared" si="58"/>
        <v>0</v>
      </c>
      <c r="AW64" s="128">
        <f t="shared" si="58"/>
        <v>0</v>
      </c>
    </row>
    <row r="65" spans="1:49" s="20" customFormat="1" ht="20" x14ac:dyDescent="0.4">
      <c r="A65" s="48"/>
      <c r="B65" s="68"/>
      <c r="C65" s="72"/>
      <c r="D65" s="82"/>
      <c r="E65" s="130" t="s">
        <v>21</v>
      </c>
      <c r="F65" s="116"/>
      <c r="G65" s="77"/>
      <c r="H65" s="77"/>
      <c r="I65" s="86"/>
      <c r="J65" s="93"/>
      <c r="K65" s="52">
        <v>1</v>
      </c>
      <c r="L65" s="51">
        <f t="shared" si="60"/>
        <v>0</v>
      </c>
      <c r="M65" s="51">
        <f t="shared" si="61"/>
        <v>0</v>
      </c>
      <c r="N65" s="93"/>
      <c r="O65" s="64">
        <f t="shared" si="46"/>
        <v>0</v>
      </c>
      <c r="P65" s="97"/>
      <c r="Q65" s="53">
        <f t="shared" si="41"/>
        <v>-1900</v>
      </c>
      <c r="R65" s="93"/>
      <c r="T65" s="128">
        <f t="shared" si="47"/>
        <v>0</v>
      </c>
      <c r="U65" s="128">
        <f t="shared" si="48"/>
        <v>0</v>
      </c>
      <c r="V65" s="128">
        <f t="shared" si="49"/>
        <v>0</v>
      </c>
      <c r="W65" s="128">
        <f t="shared" si="50"/>
        <v>0</v>
      </c>
      <c r="X65" s="128">
        <f t="shared" si="51"/>
        <v>0</v>
      </c>
      <c r="Y65" s="128">
        <f t="shared" si="52"/>
        <v>0</v>
      </c>
      <c r="Z65" s="128">
        <f t="shared" si="53"/>
        <v>0</v>
      </c>
      <c r="AA65" s="128">
        <f t="shared" si="54"/>
        <v>0</v>
      </c>
      <c r="AB65" s="128">
        <f t="shared" si="55"/>
        <v>0</v>
      </c>
      <c r="AC65" s="128">
        <f t="shared" si="56"/>
        <v>0</v>
      </c>
      <c r="AD65" s="128">
        <f t="shared" si="57"/>
        <v>0</v>
      </c>
      <c r="AE65" s="128">
        <f t="shared" si="57"/>
        <v>0</v>
      </c>
      <c r="AF65" s="128">
        <f t="shared" si="59"/>
        <v>0</v>
      </c>
      <c r="AG65" s="128">
        <f t="shared" si="59"/>
        <v>0</v>
      </c>
      <c r="AH65" s="128">
        <f t="shared" si="59"/>
        <v>0</v>
      </c>
      <c r="AI65" s="128">
        <f t="shared" si="59"/>
        <v>0</v>
      </c>
      <c r="AJ65" s="128">
        <f t="shared" si="59"/>
        <v>0</v>
      </c>
      <c r="AK65" s="128">
        <f t="shared" si="59"/>
        <v>0</v>
      </c>
      <c r="AL65" s="128">
        <f t="shared" si="59"/>
        <v>0</v>
      </c>
      <c r="AM65" s="128">
        <f t="shared" si="59"/>
        <v>0</v>
      </c>
      <c r="AN65" s="128">
        <f t="shared" si="59"/>
        <v>0</v>
      </c>
      <c r="AO65" s="128">
        <f t="shared" si="59"/>
        <v>0</v>
      </c>
      <c r="AP65" s="128">
        <f t="shared" si="59"/>
        <v>0</v>
      </c>
      <c r="AQ65" s="128">
        <f t="shared" si="59"/>
        <v>0</v>
      </c>
      <c r="AR65" s="128">
        <f t="shared" si="59"/>
        <v>0</v>
      </c>
      <c r="AS65" s="128">
        <f t="shared" si="58"/>
        <v>0</v>
      </c>
      <c r="AT65" s="128">
        <f t="shared" si="58"/>
        <v>0</v>
      </c>
      <c r="AU65" s="128">
        <f t="shared" si="58"/>
        <v>0</v>
      </c>
      <c r="AV65" s="128">
        <f t="shared" si="58"/>
        <v>0</v>
      </c>
      <c r="AW65" s="128">
        <f t="shared" si="58"/>
        <v>0</v>
      </c>
    </row>
    <row r="66" spans="1:49" s="20" customFormat="1" ht="20" x14ac:dyDescent="0.4">
      <c r="A66" s="48"/>
      <c r="B66" s="69" t="s">
        <v>35</v>
      </c>
      <c r="C66" s="72" t="s">
        <v>99</v>
      </c>
      <c r="D66" s="82">
        <v>2</v>
      </c>
      <c r="E66" s="130" t="s">
        <v>21</v>
      </c>
      <c r="F66" s="259" t="s">
        <v>21</v>
      </c>
      <c r="G66" s="77"/>
      <c r="H66" s="77"/>
      <c r="I66" s="87"/>
      <c r="J66" s="93" t="s">
        <v>12</v>
      </c>
      <c r="K66" s="52">
        <v>1</v>
      </c>
      <c r="L66" s="51">
        <f t="shared" si="60"/>
        <v>0</v>
      </c>
      <c r="M66" s="51" t="str">
        <f t="shared" si="61"/>
        <v>st</v>
      </c>
      <c r="N66" s="93">
        <v>119</v>
      </c>
      <c r="O66" s="64">
        <f t="shared" si="46"/>
        <v>0</v>
      </c>
      <c r="P66" s="97">
        <v>2026</v>
      </c>
      <c r="Q66" s="53">
        <f t="shared" si="41"/>
        <v>126</v>
      </c>
      <c r="R66" s="93">
        <v>30</v>
      </c>
      <c r="T66" s="128">
        <f t="shared" si="47"/>
        <v>0</v>
      </c>
      <c r="U66" s="128">
        <f t="shared" si="48"/>
        <v>0</v>
      </c>
      <c r="V66" s="128">
        <f t="shared" si="49"/>
        <v>0</v>
      </c>
      <c r="W66" s="128">
        <f t="shared" si="50"/>
        <v>0</v>
      </c>
      <c r="X66" s="128">
        <f t="shared" si="51"/>
        <v>0</v>
      </c>
      <c r="Y66" s="128">
        <f t="shared" si="52"/>
        <v>0</v>
      </c>
      <c r="Z66" s="128">
        <f t="shared" si="53"/>
        <v>0</v>
      </c>
      <c r="AA66" s="128">
        <f t="shared" si="54"/>
        <v>0</v>
      </c>
      <c r="AB66" s="128">
        <f t="shared" si="55"/>
        <v>0</v>
      </c>
      <c r="AC66" s="128">
        <f t="shared" si="56"/>
        <v>0</v>
      </c>
      <c r="AD66" s="128">
        <f t="shared" ref="AD66:AE81" si="62">IF(AND($O66&gt;0,AD$12&gt;$Q66+1899),IF(MOD((AD$12-1900-$Q66),IF($R66=0,100,$R66))=0,$O66,0),0)*$AC$13</f>
        <v>0</v>
      </c>
      <c r="AE66" s="128">
        <f t="shared" si="62"/>
        <v>0</v>
      </c>
      <c r="AF66" s="128">
        <f t="shared" si="59"/>
        <v>0</v>
      </c>
      <c r="AG66" s="128">
        <f t="shared" si="59"/>
        <v>0</v>
      </c>
      <c r="AH66" s="128">
        <f t="shared" si="59"/>
        <v>0</v>
      </c>
      <c r="AI66" s="128">
        <f t="shared" si="59"/>
        <v>0</v>
      </c>
      <c r="AJ66" s="128">
        <f t="shared" si="59"/>
        <v>0</v>
      </c>
      <c r="AK66" s="128">
        <f t="shared" si="59"/>
        <v>0</v>
      </c>
      <c r="AL66" s="128">
        <f t="shared" si="59"/>
        <v>0</v>
      </c>
      <c r="AM66" s="128">
        <f t="shared" si="59"/>
        <v>0</v>
      </c>
      <c r="AN66" s="128">
        <f t="shared" si="59"/>
        <v>0</v>
      </c>
      <c r="AO66" s="128">
        <f t="shared" si="59"/>
        <v>0</v>
      </c>
      <c r="AP66" s="128">
        <f t="shared" si="59"/>
        <v>0</v>
      </c>
      <c r="AQ66" s="128">
        <f t="shared" si="59"/>
        <v>0</v>
      </c>
      <c r="AR66" s="128">
        <f t="shared" si="59"/>
        <v>0</v>
      </c>
      <c r="AS66" s="128">
        <f t="shared" si="58"/>
        <v>0</v>
      </c>
      <c r="AT66" s="128">
        <f t="shared" si="58"/>
        <v>0</v>
      </c>
      <c r="AU66" s="128">
        <f t="shared" si="58"/>
        <v>0</v>
      </c>
      <c r="AV66" s="128">
        <f t="shared" si="58"/>
        <v>0</v>
      </c>
      <c r="AW66" s="128">
        <f t="shared" si="58"/>
        <v>0</v>
      </c>
    </row>
    <row r="67" spans="1:49" s="20" customFormat="1" ht="20" x14ac:dyDescent="0.4">
      <c r="A67" s="48"/>
      <c r="B67" s="68"/>
      <c r="C67" s="72" t="s">
        <v>100</v>
      </c>
      <c r="D67" s="82">
        <v>3</v>
      </c>
      <c r="E67" s="130" t="s">
        <v>21</v>
      </c>
      <c r="F67" s="257"/>
      <c r="G67" s="77"/>
      <c r="H67" s="77"/>
      <c r="I67" s="85"/>
      <c r="J67" s="93" t="s">
        <v>20</v>
      </c>
      <c r="K67" s="52">
        <v>1</v>
      </c>
      <c r="L67" s="51">
        <f t="shared" si="60"/>
        <v>0</v>
      </c>
      <c r="M67" s="51" t="str">
        <f t="shared" si="61"/>
        <v>m1</v>
      </c>
      <c r="N67" s="93">
        <v>71</v>
      </c>
      <c r="O67" s="64">
        <f t="shared" si="46"/>
        <v>0</v>
      </c>
      <c r="P67" s="97">
        <v>2026</v>
      </c>
      <c r="Q67" s="53">
        <f t="shared" si="41"/>
        <v>126</v>
      </c>
      <c r="R67" s="93">
        <v>30</v>
      </c>
      <c r="T67" s="128">
        <f t="shared" si="47"/>
        <v>0</v>
      </c>
      <c r="U67" s="128">
        <f t="shared" si="48"/>
        <v>0</v>
      </c>
      <c r="V67" s="128">
        <f t="shared" si="49"/>
        <v>0</v>
      </c>
      <c r="W67" s="128">
        <f t="shared" si="50"/>
        <v>0</v>
      </c>
      <c r="X67" s="128">
        <f t="shared" si="51"/>
        <v>0</v>
      </c>
      <c r="Y67" s="128">
        <f t="shared" si="52"/>
        <v>0</v>
      </c>
      <c r="Z67" s="128">
        <f t="shared" si="53"/>
        <v>0</v>
      </c>
      <c r="AA67" s="128">
        <f t="shared" si="54"/>
        <v>0</v>
      </c>
      <c r="AB67" s="128">
        <f t="shared" si="55"/>
        <v>0</v>
      </c>
      <c r="AC67" s="128">
        <f t="shared" si="56"/>
        <v>0</v>
      </c>
      <c r="AD67" s="128">
        <f t="shared" si="62"/>
        <v>0</v>
      </c>
      <c r="AE67" s="128">
        <f t="shared" si="62"/>
        <v>0</v>
      </c>
      <c r="AF67" s="128">
        <f t="shared" si="59"/>
        <v>0</v>
      </c>
      <c r="AG67" s="128">
        <f t="shared" si="59"/>
        <v>0</v>
      </c>
      <c r="AH67" s="128">
        <f t="shared" si="59"/>
        <v>0</v>
      </c>
      <c r="AI67" s="128">
        <f t="shared" si="59"/>
        <v>0</v>
      </c>
      <c r="AJ67" s="128">
        <f t="shared" si="59"/>
        <v>0</v>
      </c>
      <c r="AK67" s="128">
        <f t="shared" si="59"/>
        <v>0</v>
      </c>
      <c r="AL67" s="128">
        <f t="shared" si="59"/>
        <v>0</v>
      </c>
      <c r="AM67" s="128">
        <f t="shared" si="59"/>
        <v>0</v>
      </c>
      <c r="AN67" s="128">
        <f t="shared" si="59"/>
        <v>0</v>
      </c>
      <c r="AO67" s="128">
        <f t="shared" si="59"/>
        <v>0</v>
      </c>
      <c r="AP67" s="128">
        <f t="shared" si="59"/>
        <v>0</v>
      </c>
      <c r="AQ67" s="128">
        <f t="shared" si="59"/>
        <v>0</v>
      </c>
      <c r="AR67" s="128">
        <f t="shared" si="59"/>
        <v>0</v>
      </c>
      <c r="AS67" s="128">
        <f t="shared" si="58"/>
        <v>0</v>
      </c>
      <c r="AT67" s="128">
        <f t="shared" si="58"/>
        <v>0</v>
      </c>
      <c r="AU67" s="128">
        <f t="shared" si="58"/>
        <v>0</v>
      </c>
      <c r="AV67" s="128">
        <f t="shared" si="58"/>
        <v>0</v>
      </c>
      <c r="AW67" s="128">
        <f t="shared" si="58"/>
        <v>0</v>
      </c>
    </row>
    <row r="68" spans="1:49" s="20" customFormat="1" ht="20" x14ac:dyDescent="0.4">
      <c r="A68" s="48"/>
      <c r="B68" s="68"/>
      <c r="C68" s="72" t="s">
        <v>101</v>
      </c>
      <c r="D68" s="82">
        <v>3</v>
      </c>
      <c r="E68" s="130" t="s">
        <v>21</v>
      </c>
      <c r="F68" s="257"/>
      <c r="G68" s="77"/>
      <c r="H68" s="77"/>
      <c r="I68" s="85"/>
      <c r="J68" s="93" t="s">
        <v>20</v>
      </c>
      <c r="K68" s="52">
        <v>1</v>
      </c>
      <c r="L68" s="51">
        <f t="shared" si="60"/>
        <v>0</v>
      </c>
      <c r="M68" s="51" t="str">
        <f t="shared" si="61"/>
        <v>m1</v>
      </c>
      <c r="N68" s="93">
        <v>67</v>
      </c>
      <c r="O68" s="64">
        <f t="shared" si="46"/>
        <v>0</v>
      </c>
      <c r="P68" s="97">
        <v>2026</v>
      </c>
      <c r="Q68" s="53">
        <f t="shared" si="41"/>
        <v>126</v>
      </c>
      <c r="R68" s="93">
        <v>20</v>
      </c>
      <c r="T68" s="128">
        <f t="shared" si="47"/>
        <v>0</v>
      </c>
      <c r="U68" s="128">
        <f t="shared" si="48"/>
        <v>0</v>
      </c>
      <c r="V68" s="128">
        <f t="shared" si="49"/>
        <v>0</v>
      </c>
      <c r="W68" s="128">
        <f t="shared" si="50"/>
        <v>0</v>
      </c>
      <c r="X68" s="128">
        <f t="shared" si="51"/>
        <v>0</v>
      </c>
      <c r="Y68" s="128">
        <f t="shared" si="52"/>
        <v>0</v>
      </c>
      <c r="Z68" s="128">
        <f t="shared" si="53"/>
        <v>0</v>
      </c>
      <c r="AA68" s="128">
        <f t="shared" si="54"/>
        <v>0</v>
      </c>
      <c r="AB68" s="128">
        <f t="shared" si="55"/>
        <v>0</v>
      </c>
      <c r="AC68" s="128">
        <f t="shared" si="56"/>
        <v>0</v>
      </c>
      <c r="AD68" s="128">
        <f t="shared" si="62"/>
        <v>0</v>
      </c>
      <c r="AE68" s="128">
        <f t="shared" si="62"/>
        <v>0</v>
      </c>
      <c r="AF68" s="128">
        <f t="shared" si="59"/>
        <v>0</v>
      </c>
      <c r="AG68" s="128">
        <f t="shared" si="59"/>
        <v>0</v>
      </c>
      <c r="AH68" s="128">
        <f t="shared" si="59"/>
        <v>0</v>
      </c>
      <c r="AI68" s="128">
        <f t="shared" si="59"/>
        <v>0</v>
      </c>
      <c r="AJ68" s="128">
        <f t="shared" si="59"/>
        <v>0</v>
      </c>
      <c r="AK68" s="128">
        <f t="shared" si="59"/>
        <v>0</v>
      </c>
      <c r="AL68" s="128">
        <f t="shared" si="59"/>
        <v>0</v>
      </c>
      <c r="AM68" s="128">
        <f t="shared" si="59"/>
        <v>0</v>
      </c>
      <c r="AN68" s="128">
        <f t="shared" si="59"/>
        <v>0</v>
      </c>
      <c r="AO68" s="128">
        <f t="shared" si="59"/>
        <v>0</v>
      </c>
      <c r="AP68" s="128">
        <f t="shared" si="59"/>
        <v>0</v>
      </c>
      <c r="AQ68" s="128">
        <f t="shared" si="59"/>
        <v>0</v>
      </c>
      <c r="AR68" s="128">
        <f t="shared" si="59"/>
        <v>0</v>
      </c>
      <c r="AS68" s="128">
        <f t="shared" si="58"/>
        <v>0</v>
      </c>
      <c r="AT68" s="128">
        <f t="shared" si="58"/>
        <v>0</v>
      </c>
      <c r="AU68" s="128">
        <f t="shared" si="58"/>
        <v>0</v>
      </c>
      <c r="AV68" s="128">
        <f t="shared" si="58"/>
        <v>0</v>
      </c>
      <c r="AW68" s="128">
        <f t="shared" si="58"/>
        <v>0</v>
      </c>
    </row>
    <row r="69" spans="1:49" s="20" customFormat="1" ht="20" x14ac:dyDescent="0.4">
      <c r="A69" s="48"/>
      <c r="B69" s="68"/>
      <c r="C69" s="72"/>
      <c r="D69" s="82"/>
      <c r="E69" s="130" t="s">
        <v>21</v>
      </c>
      <c r="F69" s="257"/>
      <c r="G69" s="77"/>
      <c r="H69" s="77"/>
      <c r="I69" s="85"/>
      <c r="J69" s="93"/>
      <c r="K69" s="52">
        <v>1</v>
      </c>
      <c r="L69" s="51">
        <f t="shared" si="60"/>
        <v>0</v>
      </c>
      <c r="M69" s="51">
        <f t="shared" si="61"/>
        <v>0</v>
      </c>
      <c r="N69" s="93"/>
      <c r="O69" s="64">
        <f t="shared" si="46"/>
        <v>0</v>
      </c>
      <c r="P69" s="97"/>
      <c r="Q69" s="53">
        <f t="shared" si="41"/>
        <v>-1900</v>
      </c>
      <c r="R69" s="93"/>
      <c r="T69" s="128">
        <f t="shared" si="47"/>
        <v>0</v>
      </c>
      <c r="U69" s="128">
        <f t="shared" si="48"/>
        <v>0</v>
      </c>
      <c r="V69" s="128">
        <f t="shared" si="49"/>
        <v>0</v>
      </c>
      <c r="W69" s="128">
        <f t="shared" si="50"/>
        <v>0</v>
      </c>
      <c r="X69" s="128">
        <f t="shared" si="51"/>
        <v>0</v>
      </c>
      <c r="Y69" s="128">
        <f t="shared" si="52"/>
        <v>0</v>
      </c>
      <c r="Z69" s="128">
        <f t="shared" si="53"/>
        <v>0</v>
      </c>
      <c r="AA69" s="128">
        <f t="shared" si="54"/>
        <v>0</v>
      </c>
      <c r="AB69" s="128">
        <f t="shared" si="55"/>
        <v>0</v>
      </c>
      <c r="AC69" s="128">
        <f t="shared" si="56"/>
        <v>0</v>
      </c>
      <c r="AD69" s="128">
        <f t="shared" si="62"/>
        <v>0</v>
      </c>
      <c r="AE69" s="128">
        <f t="shared" si="62"/>
        <v>0</v>
      </c>
      <c r="AF69" s="128">
        <f t="shared" si="59"/>
        <v>0</v>
      </c>
      <c r="AG69" s="128">
        <f t="shared" si="59"/>
        <v>0</v>
      </c>
      <c r="AH69" s="128">
        <f t="shared" si="59"/>
        <v>0</v>
      </c>
      <c r="AI69" s="128">
        <f t="shared" si="59"/>
        <v>0</v>
      </c>
      <c r="AJ69" s="128">
        <f t="shared" si="59"/>
        <v>0</v>
      </c>
      <c r="AK69" s="128">
        <f t="shared" si="59"/>
        <v>0</v>
      </c>
      <c r="AL69" s="128">
        <f t="shared" si="59"/>
        <v>0</v>
      </c>
      <c r="AM69" s="128">
        <f t="shared" si="59"/>
        <v>0</v>
      </c>
      <c r="AN69" s="128">
        <f t="shared" si="59"/>
        <v>0</v>
      </c>
      <c r="AO69" s="128">
        <f t="shared" si="59"/>
        <v>0</v>
      </c>
      <c r="AP69" s="128">
        <f t="shared" si="59"/>
        <v>0</v>
      </c>
      <c r="AQ69" s="128">
        <f t="shared" si="59"/>
        <v>0</v>
      </c>
      <c r="AR69" s="128">
        <f t="shared" si="59"/>
        <v>0</v>
      </c>
      <c r="AS69" s="128">
        <f t="shared" si="58"/>
        <v>0</v>
      </c>
      <c r="AT69" s="128">
        <f t="shared" si="58"/>
        <v>0</v>
      </c>
      <c r="AU69" s="128">
        <f t="shared" si="58"/>
        <v>0</v>
      </c>
      <c r="AV69" s="128">
        <f t="shared" si="58"/>
        <v>0</v>
      </c>
      <c r="AW69" s="128">
        <f t="shared" si="58"/>
        <v>0</v>
      </c>
    </row>
    <row r="70" spans="1:49" s="20" customFormat="1" ht="20" x14ac:dyDescent="0.4">
      <c r="A70" s="48"/>
      <c r="B70" s="69" t="s">
        <v>36</v>
      </c>
      <c r="C70" s="72" t="s">
        <v>102</v>
      </c>
      <c r="D70" s="82"/>
      <c r="E70" s="130" t="s">
        <v>21</v>
      </c>
      <c r="F70" s="257"/>
      <c r="G70" s="77" t="s">
        <v>302</v>
      </c>
      <c r="H70" s="77" t="s">
        <v>300</v>
      </c>
      <c r="I70" s="85"/>
      <c r="J70" s="93" t="s">
        <v>19</v>
      </c>
      <c r="K70" s="52">
        <v>1</v>
      </c>
      <c r="L70" s="51">
        <f t="shared" si="60"/>
        <v>0</v>
      </c>
      <c r="M70" s="51" t="str">
        <f t="shared" si="61"/>
        <v>m2</v>
      </c>
      <c r="N70" s="93">
        <v>35</v>
      </c>
      <c r="O70" s="64">
        <f t="shared" si="46"/>
        <v>0</v>
      </c>
      <c r="P70" s="97">
        <v>2024</v>
      </c>
      <c r="Q70" s="53">
        <f t="shared" si="41"/>
        <v>124</v>
      </c>
      <c r="R70" s="93">
        <v>10</v>
      </c>
      <c r="T70" s="128">
        <f t="shared" si="47"/>
        <v>0</v>
      </c>
      <c r="U70" s="128">
        <f t="shared" si="48"/>
        <v>0</v>
      </c>
      <c r="V70" s="128">
        <f t="shared" si="49"/>
        <v>0</v>
      </c>
      <c r="W70" s="128">
        <f t="shared" si="50"/>
        <v>0</v>
      </c>
      <c r="X70" s="128">
        <f t="shared" si="51"/>
        <v>0</v>
      </c>
      <c r="Y70" s="128">
        <f t="shared" si="52"/>
        <v>0</v>
      </c>
      <c r="Z70" s="128">
        <f t="shared" si="53"/>
        <v>0</v>
      </c>
      <c r="AA70" s="128">
        <f t="shared" si="54"/>
        <v>0</v>
      </c>
      <c r="AB70" s="128">
        <f t="shared" si="55"/>
        <v>0</v>
      </c>
      <c r="AC70" s="128">
        <f t="shared" si="56"/>
        <v>0</v>
      </c>
      <c r="AD70" s="128">
        <f t="shared" si="62"/>
        <v>0</v>
      </c>
      <c r="AE70" s="128">
        <f t="shared" si="62"/>
        <v>0</v>
      </c>
      <c r="AF70" s="128">
        <f t="shared" si="59"/>
        <v>0</v>
      </c>
      <c r="AG70" s="128">
        <f t="shared" si="59"/>
        <v>0</v>
      </c>
      <c r="AH70" s="128">
        <f t="shared" si="59"/>
        <v>0</v>
      </c>
      <c r="AI70" s="128">
        <f t="shared" si="59"/>
        <v>0</v>
      </c>
      <c r="AJ70" s="128">
        <f t="shared" si="59"/>
        <v>0</v>
      </c>
      <c r="AK70" s="128">
        <f t="shared" si="59"/>
        <v>0</v>
      </c>
      <c r="AL70" s="128">
        <f t="shared" si="59"/>
        <v>0</v>
      </c>
      <c r="AM70" s="128">
        <f t="shared" si="59"/>
        <v>0</v>
      </c>
      <c r="AN70" s="128">
        <f t="shared" si="59"/>
        <v>0</v>
      </c>
      <c r="AO70" s="128">
        <f t="shared" si="59"/>
        <v>0</v>
      </c>
      <c r="AP70" s="128">
        <f t="shared" si="59"/>
        <v>0</v>
      </c>
      <c r="AQ70" s="128">
        <f t="shared" si="59"/>
        <v>0</v>
      </c>
      <c r="AR70" s="128">
        <f t="shared" si="59"/>
        <v>0</v>
      </c>
      <c r="AS70" s="128">
        <f t="shared" si="58"/>
        <v>0</v>
      </c>
      <c r="AT70" s="128">
        <f t="shared" si="58"/>
        <v>0</v>
      </c>
      <c r="AU70" s="128">
        <f t="shared" si="58"/>
        <v>0</v>
      </c>
      <c r="AV70" s="128">
        <f t="shared" si="58"/>
        <v>0</v>
      </c>
      <c r="AW70" s="128">
        <f t="shared" si="58"/>
        <v>0</v>
      </c>
    </row>
    <row r="71" spans="1:49" s="20" customFormat="1" ht="20" x14ac:dyDescent="0.4">
      <c r="A71" s="48"/>
      <c r="B71" s="69"/>
      <c r="C71" s="72" t="s">
        <v>103</v>
      </c>
      <c r="D71" s="82">
        <v>3</v>
      </c>
      <c r="E71" s="130" t="s">
        <v>21</v>
      </c>
      <c r="F71" s="257"/>
      <c r="G71" s="77" t="s">
        <v>302</v>
      </c>
      <c r="H71" s="77" t="s">
        <v>300</v>
      </c>
      <c r="I71" s="85"/>
      <c r="J71" s="93" t="s">
        <v>19</v>
      </c>
      <c r="K71" s="52">
        <v>1</v>
      </c>
      <c r="L71" s="51">
        <f t="shared" si="60"/>
        <v>0</v>
      </c>
      <c r="M71" s="51" t="str">
        <f t="shared" si="61"/>
        <v>m2</v>
      </c>
      <c r="N71" s="93">
        <v>175</v>
      </c>
      <c r="O71" s="64">
        <f t="shared" si="46"/>
        <v>0</v>
      </c>
      <c r="P71" s="97">
        <v>2050</v>
      </c>
      <c r="Q71" s="53">
        <f t="shared" si="41"/>
        <v>150</v>
      </c>
      <c r="R71" s="93">
        <v>24</v>
      </c>
      <c r="T71" s="128">
        <f t="shared" si="47"/>
        <v>0</v>
      </c>
      <c r="U71" s="128">
        <f t="shared" si="48"/>
        <v>0</v>
      </c>
      <c r="V71" s="128">
        <f t="shared" si="49"/>
        <v>0</v>
      </c>
      <c r="W71" s="128">
        <f t="shared" si="50"/>
        <v>0</v>
      </c>
      <c r="X71" s="128">
        <f t="shared" si="51"/>
        <v>0</v>
      </c>
      <c r="Y71" s="128">
        <f t="shared" si="52"/>
        <v>0</v>
      </c>
      <c r="Z71" s="128">
        <f t="shared" si="53"/>
        <v>0</v>
      </c>
      <c r="AA71" s="128">
        <f t="shared" si="54"/>
        <v>0</v>
      </c>
      <c r="AB71" s="128">
        <f t="shared" si="55"/>
        <v>0</v>
      </c>
      <c r="AC71" s="128">
        <f t="shared" si="56"/>
        <v>0</v>
      </c>
      <c r="AD71" s="128">
        <f t="shared" si="62"/>
        <v>0</v>
      </c>
      <c r="AE71" s="128">
        <f t="shared" si="62"/>
        <v>0</v>
      </c>
      <c r="AF71" s="128">
        <f t="shared" si="59"/>
        <v>0</v>
      </c>
      <c r="AG71" s="128">
        <f t="shared" si="59"/>
        <v>0</v>
      </c>
      <c r="AH71" s="128">
        <f t="shared" si="59"/>
        <v>0</v>
      </c>
      <c r="AI71" s="128">
        <f t="shared" si="59"/>
        <v>0</v>
      </c>
      <c r="AJ71" s="128">
        <f t="shared" si="59"/>
        <v>0</v>
      </c>
      <c r="AK71" s="128">
        <f t="shared" si="59"/>
        <v>0</v>
      </c>
      <c r="AL71" s="128">
        <f t="shared" si="59"/>
        <v>0</v>
      </c>
      <c r="AM71" s="128">
        <f t="shared" si="59"/>
        <v>0</v>
      </c>
      <c r="AN71" s="128">
        <f t="shared" si="59"/>
        <v>0</v>
      </c>
      <c r="AO71" s="128">
        <f t="shared" si="59"/>
        <v>0</v>
      </c>
      <c r="AP71" s="128">
        <f t="shared" si="59"/>
        <v>0</v>
      </c>
      <c r="AQ71" s="128">
        <f t="shared" si="59"/>
        <v>0</v>
      </c>
      <c r="AR71" s="128">
        <f t="shared" si="59"/>
        <v>0</v>
      </c>
      <c r="AS71" s="128">
        <f t="shared" si="58"/>
        <v>0</v>
      </c>
      <c r="AT71" s="128">
        <f t="shared" si="58"/>
        <v>0</v>
      </c>
      <c r="AU71" s="128">
        <f t="shared" si="58"/>
        <v>0</v>
      </c>
      <c r="AV71" s="128">
        <f t="shared" si="58"/>
        <v>0</v>
      </c>
      <c r="AW71" s="128">
        <f t="shared" si="58"/>
        <v>0</v>
      </c>
    </row>
    <row r="72" spans="1:49" s="20" customFormat="1" ht="20" x14ac:dyDescent="0.4">
      <c r="A72" s="48"/>
      <c r="B72" s="68"/>
      <c r="C72" s="72" t="s">
        <v>104</v>
      </c>
      <c r="D72" s="82"/>
      <c r="E72" s="130" t="s">
        <v>21</v>
      </c>
      <c r="F72" s="257"/>
      <c r="G72" s="77" t="s">
        <v>302</v>
      </c>
      <c r="H72" s="77" t="s">
        <v>300</v>
      </c>
      <c r="I72" s="85"/>
      <c r="J72" s="93" t="s">
        <v>20</v>
      </c>
      <c r="K72" s="52">
        <v>1</v>
      </c>
      <c r="L72" s="51">
        <f t="shared" si="60"/>
        <v>0</v>
      </c>
      <c r="M72" s="51" t="str">
        <f t="shared" si="61"/>
        <v>m1</v>
      </c>
      <c r="N72" s="93">
        <v>20</v>
      </c>
      <c r="O72" s="64">
        <f t="shared" si="46"/>
        <v>0</v>
      </c>
      <c r="P72" s="97">
        <v>2024</v>
      </c>
      <c r="Q72" s="53">
        <f t="shared" si="41"/>
        <v>124</v>
      </c>
      <c r="R72" s="93">
        <v>10</v>
      </c>
      <c r="T72" s="128">
        <f t="shared" si="47"/>
        <v>0</v>
      </c>
      <c r="U72" s="128">
        <f t="shared" si="48"/>
        <v>0</v>
      </c>
      <c r="V72" s="128">
        <f t="shared" si="49"/>
        <v>0</v>
      </c>
      <c r="W72" s="128">
        <f t="shared" si="50"/>
        <v>0</v>
      </c>
      <c r="X72" s="128">
        <f t="shared" si="51"/>
        <v>0</v>
      </c>
      <c r="Y72" s="128">
        <f t="shared" si="52"/>
        <v>0</v>
      </c>
      <c r="Z72" s="128">
        <f t="shared" si="53"/>
        <v>0</v>
      </c>
      <c r="AA72" s="128">
        <f t="shared" si="54"/>
        <v>0</v>
      </c>
      <c r="AB72" s="128">
        <f t="shared" si="55"/>
        <v>0</v>
      </c>
      <c r="AC72" s="128">
        <f t="shared" si="56"/>
        <v>0</v>
      </c>
      <c r="AD72" s="128">
        <f t="shared" si="62"/>
        <v>0</v>
      </c>
      <c r="AE72" s="128">
        <f t="shared" si="62"/>
        <v>0</v>
      </c>
      <c r="AF72" s="128">
        <f t="shared" si="59"/>
        <v>0</v>
      </c>
      <c r="AG72" s="128">
        <f t="shared" si="59"/>
        <v>0</v>
      </c>
      <c r="AH72" s="128">
        <f t="shared" si="59"/>
        <v>0</v>
      </c>
      <c r="AI72" s="128">
        <f t="shared" si="59"/>
        <v>0</v>
      </c>
      <c r="AJ72" s="128">
        <f t="shared" si="59"/>
        <v>0</v>
      </c>
      <c r="AK72" s="128">
        <f t="shared" si="59"/>
        <v>0</v>
      </c>
      <c r="AL72" s="128">
        <f t="shared" si="59"/>
        <v>0</v>
      </c>
      <c r="AM72" s="128">
        <f t="shared" si="59"/>
        <v>0</v>
      </c>
      <c r="AN72" s="128">
        <f t="shared" si="59"/>
        <v>0</v>
      </c>
      <c r="AO72" s="128">
        <f t="shared" si="59"/>
        <v>0</v>
      </c>
      <c r="AP72" s="128">
        <f t="shared" si="59"/>
        <v>0</v>
      </c>
      <c r="AQ72" s="128">
        <f t="shared" si="59"/>
        <v>0</v>
      </c>
      <c r="AR72" s="128">
        <f t="shared" si="59"/>
        <v>0</v>
      </c>
      <c r="AS72" s="128">
        <f t="shared" si="58"/>
        <v>0</v>
      </c>
      <c r="AT72" s="128">
        <f t="shared" si="58"/>
        <v>0</v>
      </c>
      <c r="AU72" s="128">
        <f t="shared" si="58"/>
        <v>0</v>
      </c>
      <c r="AV72" s="128">
        <f t="shared" si="58"/>
        <v>0</v>
      </c>
      <c r="AW72" s="128">
        <f t="shared" si="58"/>
        <v>0</v>
      </c>
    </row>
    <row r="73" spans="1:49" s="20" customFormat="1" ht="20" x14ac:dyDescent="0.4">
      <c r="A73" s="48"/>
      <c r="B73" s="68"/>
      <c r="C73" s="72" t="s">
        <v>105</v>
      </c>
      <c r="D73" s="82">
        <v>3</v>
      </c>
      <c r="E73" s="130" t="s">
        <v>21</v>
      </c>
      <c r="F73" s="257"/>
      <c r="G73" s="77" t="s">
        <v>302</v>
      </c>
      <c r="H73" s="77" t="s">
        <v>300</v>
      </c>
      <c r="I73" s="85"/>
      <c r="J73" s="93" t="s">
        <v>20</v>
      </c>
      <c r="K73" s="52">
        <v>1</v>
      </c>
      <c r="L73" s="51">
        <f t="shared" si="60"/>
        <v>0</v>
      </c>
      <c r="M73" s="51" t="str">
        <f t="shared" si="61"/>
        <v>m1</v>
      </c>
      <c r="N73" s="93">
        <v>175</v>
      </c>
      <c r="O73" s="64">
        <f t="shared" si="46"/>
        <v>0</v>
      </c>
      <c r="P73" s="97">
        <v>2050</v>
      </c>
      <c r="Q73" s="53">
        <f t="shared" si="41"/>
        <v>150</v>
      </c>
      <c r="R73" s="93">
        <v>24</v>
      </c>
      <c r="T73" s="128">
        <f t="shared" si="47"/>
        <v>0</v>
      </c>
      <c r="U73" s="128">
        <f t="shared" si="48"/>
        <v>0</v>
      </c>
      <c r="V73" s="128">
        <f t="shared" si="49"/>
        <v>0</v>
      </c>
      <c r="W73" s="128">
        <f t="shared" si="50"/>
        <v>0</v>
      </c>
      <c r="X73" s="128">
        <f t="shared" si="51"/>
        <v>0</v>
      </c>
      <c r="Y73" s="128">
        <f t="shared" si="52"/>
        <v>0</v>
      </c>
      <c r="Z73" s="128">
        <f t="shared" si="53"/>
        <v>0</v>
      </c>
      <c r="AA73" s="128">
        <f t="shared" si="54"/>
        <v>0</v>
      </c>
      <c r="AB73" s="128">
        <f t="shared" si="55"/>
        <v>0</v>
      </c>
      <c r="AC73" s="128">
        <f t="shared" si="56"/>
        <v>0</v>
      </c>
      <c r="AD73" s="128">
        <f t="shared" si="62"/>
        <v>0</v>
      </c>
      <c r="AE73" s="128">
        <f t="shared" si="62"/>
        <v>0</v>
      </c>
      <c r="AF73" s="128">
        <f t="shared" si="59"/>
        <v>0</v>
      </c>
      <c r="AG73" s="128">
        <f t="shared" si="59"/>
        <v>0</v>
      </c>
      <c r="AH73" s="128">
        <f t="shared" si="59"/>
        <v>0</v>
      </c>
      <c r="AI73" s="128">
        <f t="shared" si="59"/>
        <v>0</v>
      </c>
      <c r="AJ73" s="128">
        <f t="shared" si="59"/>
        <v>0</v>
      </c>
      <c r="AK73" s="128">
        <f t="shared" si="59"/>
        <v>0</v>
      </c>
      <c r="AL73" s="128">
        <f t="shared" si="59"/>
        <v>0</v>
      </c>
      <c r="AM73" s="128">
        <f t="shared" si="59"/>
        <v>0</v>
      </c>
      <c r="AN73" s="128">
        <f t="shared" si="59"/>
        <v>0</v>
      </c>
      <c r="AO73" s="128">
        <f t="shared" si="59"/>
        <v>0</v>
      </c>
      <c r="AP73" s="128">
        <f t="shared" si="59"/>
        <v>0</v>
      </c>
      <c r="AQ73" s="128">
        <f t="shared" si="59"/>
        <v>0</v>
      </c>
      <c r="AR73" s="128">
        <f t="shared" si="59"/>
        <v>0</v>
      </c>
      <c r="AS73" s="128">
        <f t="shared" si="58"/>
        <v>0</v>
      </c>
      <c r="AT73" s="128">
        <f t="shared" si="58"/>
        <v>0</v>
      </c>
      <c r="AU73" s="128">
        <f t="shared" si="58"/>
        <v>0</v>
      </c>
      <c r="AV73" s="128">
        <f t="shared" si="58"/>
        <v>0</v>
      </c>
      <c r="AW73" s="128">
        <f t="shared" si="58"/>
        <v>0</v>
      </c>
    </row>
    <row r="74" spans="1:49" s="20" customFormat="1" ht="20" x14ac:dyDescent="0.4">
      <c r="A74" s="48"/>
      <c r="B74" s="68"/>
      <c r="C74" s="72" t="s">
        <v>198</v>
      </c>
      <c r="D74" s="82"/>
      <c r="E74" s="130" t="s">
        <v>21</v>
      </c>
      <c r="F74" s="257" t="s">
        <v>327</v>
      </c>
      <c r="G74" s="77" t="s">
        <v>302</v>
      </c>
      <c r="H74" s="77" t="s">
        <v>168</v>
      </c>
      <c r="I74" s="85"/>
      <c r="J74" s="93" t="s">
        <v>20</v>
      </c>
      <c r="K74" s="52">
        <v>1</v>
      </c>
      <c r="L74" s="51">
        <f t="shared" si="39"/>
        <v>0</v>
      </c>
      <c r="M74" s="51" t="str">
        <f t="shared" si="40"/>
        <v>m1</v>
      </c>
      <c r="N74" s="93">
        <v>75</v>
      </c>
      <c r="O74" s="64">
        <f t="shared" si="46"/>
        <v>0</v>
      </c>
      <c r="P74" s="97">
        <v>2024</v>
      </c>
      <c r="Q74" s="53">
        <f t="shared" si="41"/>
        <v>124</v>
      </c>
      <c r="R74" s="93">
        <v>10</v>
      </c>
      <c r="T74" s="128">
        <f t="shared" si="47"/>
        <v>0</v>
      </c>
      <c r="U74" s="128">
        <f t="shared" si="48"/>
        <v>0</v>
      </c>
      <c r="V74" s="128">
        <f t="shared" si="49"/>
        <v>0</v>
      </c>
      <c r="W74" s="128">
        <f t="shared" si="50"/>
        <v>0</v>
      </c>
      <c r="X74" s="128">
        <f t="shared" si="51"/>
        <v>0</v>
      </c>
      <c r="Y74" s="128">
        <f t="shared" si="52"/>
        <v>0</v>
      </c>
      <c r="Z74" s="128">
        <f t="shared" si="53"/>
        <v>0</v>
      </c>
      <c r="AA74" s="128">
        <f t="shared" si="54"/>
        <v>0</v>
      </c>
      <c r="AB74" s="128">
        <f t="shared" si="55"/>
        <v>0</v>
      </c>
      <c r="AC74" s="128">
        <f t="shared" si="56"/>
        <v>0</v>
      </c>
      <c r="AD74" s="128">
        <f t="shared" si="62"/>
        <v>0</v>
      </c>
      <c r="AE74" s="128">
        <f t="shared" si="62"/>
        <v>0</v>
      </c>
      <c r="AF74" s="128">
        <f t="shared" si="59"/>
        <v>0</v>
      </c>
      <c r="AG74" s="128">
        <f t="shared" si="59"/>
        <v>0</v>
      </c>
      <c r="AH74" s="128">
        <f t="shared" si="59"/>
        <v>0</v>
      </c>
      <c r="AI74" s="128">
        <f t="shared" si="59"/>
        <v>0</v>
      </c>
      <c r="AJ74" s="128">
        <f t="shared" si="59"/>
        <v>0</v>
      </c>
      <c r="AK74" s="128">
        <f t="shared" si="59"/>
        <v>0</v>
      </c>
      <c r="AL74" s="128">
        <f t="shared" si="59"/>
        <v>0</v>
      </c>
      <c r="AM74" s="128">
        <f t="shared" si="59"/>
        <v>0</v>
      </c>
      <c r="AN74" s="128">
        <f t="shared" si="59"/>
        <v>0</v>
      </c>
      <c r="AO74" s="128">
        <f t="shared" si="59"/>
        <v>0</v>
      </c>
      <c r="AP74" s="128">
        <f t="shared" si="59"/>
        <v>0</v>
      </c>
      <c r="AQ74" s="128">
        <f t="shared" si="59"/>
        <v>0</v>
      </c>
      <c r="AR74" s="128">
        <f t="shared" si="59"/>
        <v>0</v>
      </c>
      <c r="AS74" s="128">
        <f t="shared" si="58"/>
        <v>0</v>
      </c>
      <c r="AT74" s="128">
        <f t="shared" si="58"/>
        <v>0</v>
      </c>
      <c r="AU74" s="128">
        <f t="shared" si="58"/>
        <v>0</v>
      </c>
      <c r="AV74" s="128">
        <f t="shared" si="58"/>
        <v>0</v>
      </c>
      <c r="AW74" s="128">
        <f t="shared" si="58"/>
        <v>0</v>
      </c>
    </row>
    <row r="75" spans="1:49" s="20" customFormat="1" ht="20" x14ac:dyDescent="0.4">
      <c r="A75" s="48"/>
      <c r="B75" s="68"/>
      <c r="C75" s="72" t="s">
        <v>199</v>
      </c>
      <c r="D75" s="82">
        <v>3</v>
      </c>
      <c r="E75" s="130" t="s">
        <v>21</v>
      </c>
      <c r="F75" s="257"/>
      <c r="G75" s="77" t="s">
        <v>302</v>
      </c>
      <c r="H75" s="77" t="s">
        <v>300</v>
      </c>
      <c r="I75" s="85"/>
      <c r="J75" s="93" t="s">
        <v>20</v>
      </c>
      <c r="K75" s="52">
        <v>1</v>
      </c>
      <c r="L75" s="51">
        <f t="shared" si="39"/>
        <v>0</v>
      </c>
      <c r="M75" s="51" t="str">
        <f t="shared" si="40"/>
        <v>m1</v>
      </c>
      <c r="N75" s="93">
        <v>350</v>
      </c>
      <c r="O75" s="64">
        <f t="shared" si="46"/>
        <v>0</v>
      </c>
      <c r="P75" s="97">
        <v>2050</v>
      </c>
      <c r="Q75" s="53">
        <f t="shared" si="41"/>
        <v>150</v>
      </c>
      <c r="R75" s="93">
        <v>24</v>
      </c>
      <c r="T75" s="128">
        <f t="shared" si="47"/>
        <v>0</v>
      </c>
      <c r="U75" s="128">
        <f t="shared" si="48"/>
        <v>0</v>
      </c>
      <c r="V75" s="128">
        <f t="shared" si="49"/>
        <v>0</v>
      </c>
      <c r="W75" s="128">
        <f t="shared" si="50"/>
        <v>0</v>
      </c>
      <c r="X75" s="128">
        <f t="shared" si="51"/>
        <v>0</v>
      </c>
      <c r="Y75" s="128">
        <f t="shared" si="52"/>
        <v>0</v>
      </c>
      <c r="Z75" s="128">
        <f t="shared" si="53"/>
        <v>0</v>
      </c>
      <c r="AA75" s="128">
        <f t="shared" si="54"/>
        <v>0</v>
      </c>
      <c r="AB75" s="128">
        <f t="shared" si="55"/>
        <v>0</v>
      </c>
      <c r="AC75" s="128">
        <f t="shared" si="56"/>
        <v>0</v>
      </c>
      <c r="AD75" s="128">
        <f t="shared" si="62"/>
        <v>0</v>
      </c>
      <c r="AE75" s="128">
        <f t="shared" si="62"/>
        <v>0</v>
      </c>
      <c r="AF75" s="128">
        <f t="shared" si="59"/>
        <v>0</v>
      </c>
      <c r="AG75" s="128">
        <f t="shared" si="59"/>
        <v>0</v>
      </c>
      <c r="AH75" s="128">
        <f t="shared" si="59"/>
        <v>0</v>
      </c>
      <c r="AI75" s="128">
        <f t="shared" si="59"/>
        <v>0</v>
      </c>
      <c r="AJ75" s="128">
        <f t="shared" si="59"/>
        <v>0</v>
      </c>
      <c r="AK75" s="128">
        <f t="shared" si="59"/>
        <v>0</v>
      </c>
      <c r="AL75" s="128">
        <f t="shared" si="59"/>
        <v>0</v>
      </c>
      <c r="AM75" s="128">
        <f t="shared" si="59"/>
        <v>0</v>
      </c>
      <c r="AN75" s="128">
        <f t="shared" si="59"/>
        <v>0</v>
      </c>
      <c r="AO75" s="128">
        <f t="shared" si="59"/>
        <v>0</v>
      </c>
      <c r="AP75" s="128">
        <f t="shared" si="59"/>
        <v>0</v>
      </c>
      <c r="AQ75" s="128">
        <f t="shared" si="59"/>
        <v>0</v>
      </c>
      <c r="AR75" s="128">
        <f t="shared" si="59"/>
        <v>0</v>
      </c>
      <c r="AS75" s="128">
        <f t="shared" si="59"/>
        <v>0</v>
      </c>
      <c r="AT75" s="128">
        <f t="shared" si="59"/>
        <v>0</v>
      </c>
      <c r="AU75" s="128">
        <f t="shared" si="59"/>
        <v>0</v>
      </c>
      <c r="AV75" s="128">
        <f t="shared" si="59"/>
        <v>0</v>
      </c>
      <c r="AW75" s="128">
        <f t="shared" si="59"/>
        <v>0</v>
      </c>
    </row>
    <row r="76" spans="1:49" s="20" customFormat="1" ht="20" x14ac:dyDescent="0.4">
      <c r="A76" s="48"/>
      <c r="B76" s="68"/>
      <c r="C76" s="72" t="s">
        <v>108</v>
      </c>
      <c r="D76" s="82"/>
      <c r="E76" s="130" t="s">
        <v>21</v>
      </c>
      <c r="F76" s="257"/>
      <c r="G76" s="77" t="s">
        <v>302</v>
      </c>
      <c r="H76" s="77" t="s">
        <v>300</v>
      </c>
      <c r="I76" s="85"/>
      <c r="J76" s="93" t="s">
        <v>20</v>
      </c>
      <c r="K76" s="52">
        <v>1</v>
      </c>
      <c r="L76" s="51">
        <f t="shared" si="39"/>
        <v>0</v>
      </c>
      <c r="M76" s="51" t="str">
        <f t="shared" si="40"/>
        <v>m1</v>
      </c>
      <c r="N76" s="93">
        <v>20</v>
      </c>
      <c r="O76" s="64">
        <f t="shared" si="46"/>
        <v>0</v>
      </c>
      <c r="P76" s="97">
        <v>2024</v>
      </c>
      <c r="Q76" s="53">
        <f t="shared" si="41"/>
        <v>124</v>
      </c>
      <c r="R76" s="93">
        <v>10</v>
      </c>
      <c r="T76" s="128">
        <f t="shared" si="47"/>
        <v>0</v>
      </c>
      <c r="U76" s="128">
        <f t="shared" si="48"/>
        <v>0</v>
      </c>
      <c r="V76" s="128">
        <f t="shared" si="49"/>
        <v>0</v>
      </c>
      <c r="W76" s="128">
        <f t="shared" si="50"/>
        <v>0</v>
      </c>
      <c r="X76" s="128">
        <f t="shared" si="51"/>
        <v>0</v>
      </c>
      <c r="Y76" s="128">
        <f t="shared" si="52"/>
        <v>0</v>
      </c>
      <c r="Z76" s="128">
        <f t="shared" si="53"/>
        <v>0</v>
      </c>
      <c r="AA76" s="128">
        <f t="shared" si="54"/>
        <v>0</v>
      </c>
      <c r="AB76" s="128">
        <f t="shared" si="55"/>
        <v>0</v>
      </c>
      <c r="AC76" s="128">
        <f t="shared" si="56"/>
        <v>0</v>
      </c>
      <c r="AD76" s="128">
        <f t="shared" si="62"/>
        <v>0</v>
      </c>
      <c r="AE76" s="128">
        <f t="shared" si="62"/>
        <v>0</v>
      </c>
      <c r="AF76" s="128">
        <f t="shared" ref="AF76:AW88" si="63">IF(AND($O76&gt;0,AF$12&gt;$Q76+1899),IF(MOD((AF$12-1900-$Q76),IF($R76=0,100,$R76))=0,$O76,0),0)*$AC$13</f>
        <v>0</v>
      </c>
      <c r="AG76" s="128">
        <f t="shared" si="63"/>
        <v>0</v>
      </c>
      <c r="AH76" s="128">
        <f t="shared" si="63"/>
        <v>0</v>
      </c>
      <c r="AI76" s="128">
        <f t="shared" si="63"/>
        <v>0</v>
      </c>
      <c r="AJ76" s="128">
        <f t="shared" si="63"/>
        <v>0</v>
      </c>
      <c r="AK76" s="128">
        <f t="shared" si="63"/>
        <v>0</v>
      </c>
      <c r="AL76" s="128">
        <f t="shared" si="63"/>
        <v>0</v>
      </c>
      <c r="AM76" s="128">
        <f t="shared" si="63"/>
        <v>0</v>
      </c>
      <c r="AN76" s="128">
        <f t="shared" si="63"/>
        <v>0</v>
      </c>
      <c r="AO76" s="128">
        <f t="shared" si="63"/>
        <v>0</v>
      </c>
      <c r="AP76" s="128">
        <f t="shared" si="63"/>
        <v>0</v>
      </c>
      <c r="AQ76" s="128">
        <f t="shared" si="63"/>
        <v>0</v>
      </c>
      <c r="AR76" s="128">
        <f t="shared" si="63"/>
        <v>0</v>
      </c>
      <c r="AS76" s="128">
        <f t="shared" si="63"/>
        <v>0</v>
      </c>
      <c r="AT76" s="128">
        <f t="shared" si="63"/>
        <v>0</v>
      </c>
      <c r="AU76" s="128">
        <f t="shared" si="63"/>
        <v>0</v>
      </c>
      <c r="AV76" s="128">
        <f t="shared" si="63"/>
        <v>0</v>
      </c>
      <c r="AW76" s="128">
        <f t="shared" si="63"/>
        <v>0</v>
      </c>
    </row>
    <row r="77" spans="1:49" s="20" customFormat="1" ht="20" x14ac:dyDescent="0.4">
      <c r="A77" s="48"/>
      <c r="B77" s="68"/>
      <c r="C77" s="72" t="s">
        <v>109</v>
      </c>
      <c r="D77" s="82">
        <v>3</v>
      </c>
      <c r="E77" s="130" t="s">
        <v>21</v>
      </c>
      <c r="F77" s="257"/>
      <c r="G77" s="77" t="s">
        <v>302</v>
      </c>
      <c r="H77" s="77" t="s">
        <v>300</v>
      </c>
      <c r="I77" s="85"/>
      <c r="J77" s="93" t="s">
        <v>20</v>
      </c>
      <c r="K77" s="52">
        <v>1</v>
      </c>
      <c r="L77" s="51">
        <f t="shared" si="39"/>
        <v>0</v>
      </c>
      <c r="M77" s="51" t="str">
        <f t="shared" si="40"/>
        <v>m1</v>
      </c>
      <c r="N77" s="93">
        <v>175</v>
      </c>
      <c r="O77" s="64">
        <f t="shared" si="46"/>
        <v>0</v>
      </c>
      <c r="P77" s="97">
        <v>2050</v>
      </c>
      <c r="Q77" s="53">
        <f t="shared" si="41"/>
        <v>150</v>
      </c>
      <c r="R77" s="93">
        <v>24</v>
      </c>
      <c r="T77" s="128">
        <f t="shared" si="47"/>
        <v>0</v>
      </c>
      <c r="U77" s="128">
        <f t="shared" si="48"/>
        <v>0</v>
      </c>
      <c r="V77" s="128">
        <f t="shared" si="49"/>
        <v>0</v>
      </c>
      <c r="W77" s="128">
        <f t="shared" si="50"/>
        <v>0</v>
      </c>
      <c r="X77" s="128">
        <f t="shared" si="51"/>
        <v>0</v>
      </c>
      <c r="Y77" s="128">
        <f t="shared" si="52"/>
        <v>0</v>
      </c>
      <c r="Z77" s="128">
        <f t="shared" si="53"/>
        <v>0</v>
      </c>
      <c r="AA77" s="128">
        <f t="shared" si="54"/>
        <v>0</v>
      </c>
      <c r="AB77" s="128">
        <f t="shared" si="55"/>
        <v>0</v>
      </c>
      <c r="AC77" s="128">
        <f t="shared" si="56"/>
        <v>0</v>
      </c>
      <c r="AD77" s="128">
        <f t="shared" si="62"/>
        <v>0</v>
      </c>
      <c r="AE77" s="128">
        <f t="shared" si="62"/>
        <v>0</v>
      </c>
      <c r="AF77" s="128">
        <f t="shared" si="63"/>
        <v>0</v>
      </c>
      <c r="AG77" s="128">
        <f t="shared" si="63"/>
        <v>0</v>
      </c>
      <c r="AH77" s="128">
        <f t="shared" si="63"/>
        <v>0</v>
      </c>
      <c r="AI77" s="128">
        <f t="shared" si="63"/>
        <v>0</v>
      </c>
      <c r="AJ77" s="128">
        <f t="shared" si="63"/>
        <v>0</v>
      </c>
      <c r="AK77" s="128">
        <f t="shared" si="63"/>
        <v>0</v>
      </c>
      <c r="AL77" s="128">
        <f t="shared" si="63"/>
        <v>0</v>
      </c>
      <c r="AM77" s="128">
        <f t="shared" si="63"/>
        <v>0</v>
      </c>
      <c r="AN77" s="128">
        <f t="shared" si="63"/>
        <v>0</v>
      </c>
      <c r="AO77" s="128">
        <f t="shared" si="63"/>
        <v>0</v>
      </c>
      <c r="AP77" s="128">
        <f t="shared" si="63"/>
        <v>0</v>
      </c>
      <c r="AQ77" s="128">
        <f t="shared" si="63"/>
        <v>0</v>
      </c>
      <c r="AR77" s="128">
        <f t="shared" si="63"/>
        <v>0</v>
      </c>
      <c r="AS77" s="128">
        <f t="shared" si="63"/>
        <v>0</v>
      </c>
      <c r="AT77" s="128">
        <f t="shared" si="63"/>
        <v>0</v>
      </c>
      <c r="AU77" s="128">
        <f t="shared" si="63"/>
        <v>0</v>
      </c>
      <c r="AV77" s="128">
        <f t="shared" si="63"/>
        <v>0</v>
      </c>
      <c r="AW77" s="128">
        <f t="shared" si="63"/>
        <v>0</v>
      </c>
    </row>
    <row r="78" spans="1:49" s="20" customFormat="1" ht="20" x14ac:dyDescent="0.4">
      <c r="A78" s="48"/>
      <c r="B78" s="68"/>
      <c r="C78" s="72" t="s">
        <v>110</v>
      </c>
      <c r="D78" s="82">
        <v>5</v>
      </c>
      <c r="E78" s="130" t="s">
        <v>21</v>
      </c>
      <c r="F78" s="257"/>
      <c r="G78" s="77" t="s">
        <v>302</v>
      </c>
      <c r="H78" s="77" t="s">
        <v>300</v>
      </c>
      <c r="I78" s="85"/>
      <c r="J78" s="93" t="s">
        <v>10</v>
      </c>
      <c r="K78" s="52">
        <v>1</v>
      </c>
      <c r="L78" s="51">
        <f t="shared" si="39"/>
        <v>0</v>
      </c>
      <c r="M78" s="51" t="str">
        <f t="shared" si="40"/>
        <v>pst</v>
      </c>
      <c r="N78" s="93">
        <v>75</v>
      </c>
      <c r="O78" s="64">
        <f t="shared" si="46"/>
        <v>0</v>
      </c>
      <c r="P78" s="97">
        <v>2024</v>
      </c>
      <c r="Q78" s="53">
        <f t="shared" si="41"/>
        <v>124</v>
      </c>
      <c r="R78" s="93">
        <v>10</v>
      </c>
      <c r="T78" s="128">
        <f t="shared" si="47"/>
        <v>0</v>
      </c>
      <c r="U78" s="128">
        <f t="shared" si="48"/>
        <v>0</v>
      </c>
      <c r="V78" s="128">
        <f t="shared" si="49"/>
        <v>0</v>
      </c>
      <c r="W78" s="128">
        <f t="shared" si="50"/>
        <v>0</v>
      </c>
      <c r="X78" s="128">
        <f t="shared" si="51"/>
        <v>0</v>
      </c>
      <c r="Y78" s="128">
        <f t="shared" si="52"/>
        <v>0</v>
      </c>
      <c r="Z78" s="128">
        <f t="shared" si="53"/>
        <v>0</v>
      </c>
      <c r="AA78" s="128">
        <f t="shared" si="54"/>
        <v>0</v>
      </c>
      <c r="AB78" s="128">
        <f t="shared" si="55"/>
        <v>0</v>
      </c>
      <c r="AC78" s="128">
        <f t="shared" si="56"/>
        <v>0</v>
      </c>
      <c r="AD78" s="128">
        <f t="shared" si="62"/>
        <v>0</v>
      </c>
      <c r="AE78" s="128">
        <f t="shared" si="62"/>
        <v>0</v>
      </c>
      <c r="AF78" s="128">
        <f t="shared" si="63"/>
        <v>0</v>
      </c>
      <c r="AG78" s="128">
        <f t="shared" si="63"/>
        <v>0</v>
      </c>
      <c r="AH78" s="128">
        <f t="shared" si="63"/>
        <v>0</v>
      </c>
      <c r="AI78" s="128">
        <f t="shared" si="63"/>
        <v>0</v>
      </c>
      <c r="AJ78" s="128">
        <f t="shared" si="63"/>
        <v>0</v>
      </c>
      <c r="AK78" s="128">
        <f t="shared" si="63"/>
        <v>0</v>
      </c>
      <c r="AL78" s="128">
        <f t="shared" si="63"/>
        <v>0</v>
      </c>
      <c r="AM78" s="128">
        <f t="shared" si="63"/>
        <v>0</v>
      </c>
      <c r="AN78" s="128">
        <f t="shared" si="63"/>
        <v>0</v>
      </c>
      <c r="AO78" s="128">
        <f t="shared" si="63"/>
        <v>0</v>
      </c>
      <c r="AP78" s="128">
        <f t="shared" si="63"/>
        <v>0</v>
      </c>
      <c r="AQ78" s="128">
        <f t="shared" si="63"/>
        <v>0</v>
      </c>
      <c r="AR78" s="128">
        <f t="shared" si="63"/>
        <v>0</v>
      </c>
      <c r="AS78" s="128">
        <f t="shared" si="63"/>
        <v>0</v>
      </c>
      <c r="AT78" s="128">
        <f t="shared" si="63"/>
        <v>0</v>
      </c>
      <c r="AU78" s="128">
        <f t="shared" si="63"/>
        <v>0</v>
      </c>
      <c r="AV78" s="128">
        <f t="shared" si="63"/>
        <v>0</v>
      </c>
      <c r="AW78" s="128">
        <f t="shared" si="63"/>
        <v>0</v>
      </c>
    </row>
    <row r="79" spans="1:49" s="20" customFormat="1" ht="20" x14ac:dyDescent="0.4">
      <c r="A79" s="48"/>
      <c r="B79" s="68"/>
      <c r="C79" s="72"/>
      <c r="D79" s="82"/>
      <c r="E79" s="130" t="s">
        <v>21</v>
      </c>
      <c r="F79" s="257"/>
      <c r="G79" s="77"/>
      <c r="H79" s="77"/>
      <c r="I79" s="85"/>
      <c r="J79" s="93"/>
      <c r="K79" s="52">
        <v>1</v>
      </c>
      <c r="L79" s="51">
        <f>+I79*K79</f>
        <v>0</v>
      </c>
      <c r="M79" s="51">
        <f>+J79</f>
        <v>0</v>
      </c>
      <c r="N79" s="93"/>
      <c r="O79" s="64">
        <f t="shared" si="46"/>
        <v>0</v>
      </c>
      <c r="P79" s="97"/>
      <c r="Q79" s="53">
        <f t="shared" si="41"/>
        <v>-1900</v>
      </c>
      <c r="R79" s="93"/>
      <c r="T79" s="128">
        <f t="shared" si="47"/>
        <v>0</v>
      </c>
      <c r="U79" s="128">
        <f t="shared" si="48"/>
        <v>0</v>
      </c>
      <c r="V79" s="128">
        <f t="shared" si="49"/>
        <v>0</v>
      </c>
      <c r="W79" s="128">
        <f t="shared" si="50"/>
        <v>0</v>
      </c>
      <c r="X79" s="128">
        <f t="shared" si="51"/>
        <v>0</v>
      </c>
      <c r="Y79" s="128">
        <f t="shared" si="52"/>
        <v>0</v>
      </c>
      <c r="Z79" s="128">
        <f t="shared" si="53"/>
        <v>0</v>
      </c>
      <c r="AA79" s="128">
        <f t="shared" si="54"/>
        <v>0</v>
      </c>
      <c r="AB79" s="128">
        <f t="shared" si="55"/>
        <v>0</v>
      </c>
      <c r="AC79" s="128">
        <f t="shared" si="56"/>
        <v>0</v>
      </c>
      <c r="AD79" s="128">
        <f t="shared" si="62"/>
        <v>0</v>
      </c>
      <c r="AE79" s="128">
        <f t="shared" si="62"/>
        <v>0</v>
      </c>
      <c r="AF79" s="128">
        <f t="shared" si="63"/>
        <v>0</v>
      </c>
      <c r="AG79" s="128">
        <f t="shared" si="63"/>
        <v>0</v>
      </c>
      <c r="AH79" s="128">
        <f t="shared" si="63"/>
        <v>0</v>
      </c>
      <c r="AI79" s="128">
        <f t="shared" si="63"/>
        <v>0</v>
      </c>
      <c r="AJ79" s="128">
        <f t="shared" si="63"/>
        <v>0</v>
      </c>
      <c r="AK79" s="128">
        <f t="shared" si="63"/>
        <v>0</v>
      </c>
      <c r="AL79" s="128">
        <f t="shared" si="63"/>
        <v>0</v>
      </c>
      <c r="AM79" s="128">
        <f t="shared" si="63"/>
        <v>0</v>
      </c>
      <c r="AN79" s="128">
        <f t="shared" si="63"/>
        <v>0</v>
      </c>
      <c r="AO79" s="128">
        <f t="shared" si="63"/>
        <v>0</v>
      </c>
      <c r="AP79" s="128">
        <f t="shared" si="63"/>
        <v>0</v>
      </c>
      <c r="AQ79" s="128">
        <f t="shared" si="63"/>
        <v>0</v>
      </c>
      <c r="AR79" s="128">
        <f t="shared" si="63"/>
        <v>0</v>
      </c>
      <c r="AS79" s="128">
        <f t="shared" si="63"/>
        <v>0</v>
      </c>
      <c r="AT79" s="128">
        <f t="shared" si="63"/>
        <v>0</v>
      </c>
      <c r="AU79" s="128">
        <f t="shared" si="63"/>
        <v>0</v>
      </c>
      <c r="AV79" s="128">
        <f t="shared" si="63"/>
        <v>0</v>
      </c>
      <c r="AW79" s="128">
        <f t="shared" si="63"/>
        <v>0</v>
      </c>
    </row>
    <row r="80" spans="1:49" s="20" customFormat="1" ht="20" x14ac:dyDescent="0.4">
      <c r="A80" s="48"/>
      <c r="B80" s="69" t="s">
        <v>37</v>
      </c>
      <c r="C80" s="72" t="s">
        <v>111</v>
      </c>
      <c r="D80" s="82">
        <v>1</v>
      </c>
      <c r="E80" s="130" t="s">
        <v>21</v>
      </c>
      <c r="F80" s="260" t="s">
        <v>328</v>
      </c>
      <c r="G80" s="77" t="s">
        <v>302</v>
      </c>
      <c r="H80" s="77" t="s">
        <v>168</v>
      </c>
      <c r="I80" s="85"/>
      <c r="J80" s="93" t="s">
        <v>20</v>
      </c>
      <c r="K80" s="52">
        <v>1</v>
      </c>
      <c r="L80" s="51">
        <f>+I80*K80</f>
        <v>0</v>
      </c>
      <c r="M80" s="51" t="str">
        <f>+J80</f>
        <v>m1</v>
      </c>
      <c r="N80" s="93">
        <v>25</v>
      </c>
      <c r="O80" s="64">
        <f t="shared" si="46"/>
        <v>0</v>
      </c>
      <c r="P80" s="97">
        <v>2024</v>
      </c>
      <c r="Q80" s="53">
        <f t="shared" si="41"/>
        <v>124</v>
      </c>
      <c r="R80" s="93">
        <v>35</v>
      </c>
      <c r="T80" s="128">
        <f t="shared" si="47"/>
        <v>0</v>
      </c>
      <c r="U80" s="128">
        <f t="shared" si="48"/>
        <v>0</v>
      </c>
      <c r="V80" s="128">
        <f t="shared" si="49"/>
        <v>0</v>
      </c>
      <c r="W80" s="128">
        <f t="shared" si="50"/>
        <v>0</v>
      </c>
      <c r="X80" s="128">
        <f t="shared" si="51"/>
        <v>0</v>
      </c>
      <c r="Y80" s="128">
        <f t="shared" si="52"/>
        <v>0</v>
      </c>
      <c r="Z80" s="128">
        <f t="shared" si="53"/>
        <v>0</v>
      </c>
      <c r="AA80" s="128">
        <f t="shared" si="54"/>
        <v>0</v>
      </c>
      <c r="AB80" s="128">
        <f t="shared" si="55"/>
        <v>0</v>
      </c>
      <c r="AC80" s="128">
        <f t="shared" si="56"/>
        <v>0</v>
      </c>
      <c r="AD80" s="128">
        <f t="shared" si="62"/>
        <v>0</v>
      </c>
      <c r="AE80" s="128">
        <f t="shared" si="62"/>
        <v>0</v>
      </c>
      <c r="AF80" s="128">
        <f t="shared" si="63"/>
        <v>0</v>
      </c>
      <c r="AG80" s="128">
        <f t="shared" si="63"/>
        <v>0</v>
      </c>
      <c r="AH80" s="128">
        <f t="shared" si="63"/>
        <v>0</v>
      </c>
      <c r="AI80" s="128">
        <f t="shared" si="63"/>
        <v>0</v>
      </c>
      <c r="AJ80" s="128">
        <f t="shared" si="63"/>
        <v>0</v>
      </c>
      <c r="AK80" s="128">
        <f t="shared" si="63"/>
        <v>0</v>
      </c>
      <c r="AL80" s="128">
        <f t="shared" si="63"/>
        <v>0</v>
      </c>
      <c r="AM80" s="128">
        <f t="shared" si="63"/>
        <v>0</v>
      </c>
      <c r="AN80" s="128">
        <f t="shared" si="63"/>
        <v>0</v>
      </c>
      <c r="AO80" s="128">
        <f t="shared" si="63"/>
        <v>0</v>
      </c>
      <c r="AP80" s="128">
        <f t="shared" si="63"/>
        <v>0</v>
      </c>
      <c r="AQ80" s="128">
        <f t="shared" si="63"/>
        <v>0</v>
      </c>
      <c r="AR80" s="128">
        <f t="shared" si="63"/>
        <v>0</v>
      </c>
      <c r="AS80" s="128">
        <f t="shared" si="63"/>
        <v>0</v>
      </c>
      <c r="AT80" s="128">
        <f t="shared" si="63"/>
        <v>0</v>
      </c>
      <c r="AU80" s="128">
        <f t="shared" si="63"/>
        <v>0</v>
      </c>
      <c r="AV80" s="128">
        <f t="shared" si="63"/>
        <v>0</v>
      </c>
      <c r="AW80" s="128">
        <f t="shared" si="63"/>
        <v>0</v>
      </c>
    </row>
    <row r="81" spans="1:49" s="20" customFormat="1" ht="20" x14ac:dyDescent="0.4">
      <c r="A81" s="48"/>
      <c r="B81" s="68"/>
      <c r="C81" s="72" t="s">
        <v>112</v>
      </c>
      <c r="D81" s="82">
        <v>4</v>
      </c>
      <c r="E81" s="130" t="s">
        <v>21</v>
      </c>
      <c r="F81" s="257" t="s">
        <v>319</v>
      </c>
      <c r="G81" s="77" t="s">
        <v>302</v>
      </c>
      <c r="H81" s="77" t="s">
        <v>300</v>
      </c>
      <c r="I81" s="85"/>
      <c r="J81" s="93" t="s">
        <v>20</v>
      </c>
      <c r="K81" s="52">
        <v>1</v>
      </c>
      <c r="L81" s="51">
        <f>+I81*K81</f>
        <v>0</v>
      </c>
      <c r="M81" s="51" t="str">
        <f>+J81</f>
        <v>m1</v>
      </c>
      <c r="N81" s="93">
        <v>25</v>
      </c>
      <c r="O81" s="64">
        <f t="shared" ref="O81:O108" si="64">ROUND((L81*N81)*($N$6+1)*($N$7+1),0)*1</f>
        <v>0</v>
      </c>
      <c r="P81" s="97">
        <v>2024</v>
      </c>
      <c r="Q81" s="53">
        <f t="shared" si="41"/>
        <v>124</v>
      </c>
      <c r="R81" s="93">
        <v>10</v>
      </c>
      <c r="T81" s="128">
        <f t="shared" ref="T81:T112" si="65">IF(AND($O81&gt;0,T$12&gt;$Q81+1899),IF(MOD((T$12-1900-$Q81),IF($R81=0,100,$R81))=0,$O81,0),0)*$T$13</f>
        <v>0</v>
      </c>
      <c r="U81" s="128">
        <f t="shared" ref="U81:U112" si="66">IF(AND($O81&gt;0,U$12&gt;$Q81+1899),IF(MOD((U$12-1900-$Q81),IF($R81=0,100,$R81))=0,$O81,0),0)*$U$13</f>
        <v>0</v>
      </c>
      <c r="V81" s="128">
        <f t="shared" ref="V81:V112" si="67">IF(AND($O81&gt;0,V$12&gt;$Q81+1899),IF(MOD((V$12-1900-$Q81),IF($R81=0,100,$R81))=0,$O81,0),0)*$V$13</f>
        <v>0</v>
      </c>
      <c r="W81" s="128">
        <f t="shared" ref="W81:W112" si="68">IF(AND($O81&gt;0,W$12&gt;$Q81+1899),IF(MOD((W$12-1900-$Q81),IF($R81=0,100,$R81))=0,$O81,0),0)*$W$13</f>
        <v>0</v>
      </c>
      <c r="X81" s="128">
        <f t="shared" ref="X81:X112" si="69">IF(AND($O81&gt;0,X$12&gt;$Q81+1899),IF(MOD((X$12-1900-$Q81),IF($R81=0,100,$R81))=0,$O81,0),0)*$X$13</f>
        <v>0</v>
      </c>
      <c r="Y81" s="128">
        <f t="shared" ref="Y81:Y112" si="70">IF(AND($O81&gt;0,Y$12&gt;$Q81+1899),IF(MOD((Y$12-1900-$Q81),IF($R81=0,100,$R81))=0,$O81,0),0)*$Y$13</f>
        <v>0</v>
      </c>
      <c r="Z81" s="128">
        <f t="shared" ref="Z81:Z112" si="71">IF(AND($O81&gt;0,Z$12&gt;$Q81+1899),IF(MOD((Z$12-1900-$Q81),IF($R81=0,100,$R81))=0,$O81,0),0)*$Z$13</f>
        <v>0</v>
      </c>
      <c r="AA81" s="128">
        <f t="shared" ref="AA81:AA112" si="72">IF(AND($O81&gt;0,AA$12&gt;$Q81+1899),IF(MOD((AA$12-1900-$Q81),IF($R81=0,100,$R81))=0,$O81,0),0)*$AA$13</f>
        <v>0</v>
      </c>
      <c r="AB81" s="128">
        <f t="shared" ref="AB81:AB112" si="73">IF(AND($O81&gt;0,AB$12&gt;$Q81+1899),IF(MOD((AB$12-1900-$Q81),IF($R81=0,100,$R81))=0,$O81,0),0)*$AB$13</f>
        <v>0</v>
      </c>
      <c r="AC81" s="128">
        <f t="shared" ref="AC81:AC112" si="74">IF(AND($O81&gt;0,AC$12&gt;$Q81+1899),IF(MOD((AC$12-1900-$Q81),IF($R81=0,100,$R81))=0,$O81,0),0)*$AC$13</f>
        <v>0</v>
      </c>
      <c r="AD81" s="128">
        <f t="shared" si="62"/>
        <v>0</v>
      </c>
      <c r="AE81" s="128">
        <f t="shared" si="62"/>
        <v>0</v>
      </c>
      <c r="AF81" s="128">
        <f t="shared" si="63"/>
        <v>0</v>
      </c>
      <c r="AG81" s="128">
        <f t="shared" si="63"/>
        <v>0</v>
      </c>
      <c r="AH81" s="128">
        <f t="shared" si="63"/>
        <v>0</v>
      </c>
      <c r="AI81" s="128">
        <f t="shared" si="63"/>
        <v>0</v>
      </c>
      <c r="AJ81" s="128">
        <f t="shared" si="63"/>
        <v>0</v>
      </c>
      <c r="AK81" s="128">
        <f t="shared" si="63"/>
        <v>0</v>
      </c>
      <c r="AL81" s="128">
        <f t="shared" si="63"/>
        <v>0</v>
      </c>
      <c r="AM81" s="128">
        <f t="shared" si="63"/>
        <v>0</v>
      </c>
      <c r="AN81" s="128">
        <f t="shared" si="63"/>
        <v>0</v>
      </c>
      <c r="AO81" s="128">
        <f t="shared" si="63"/>
        <v>0</v>
      </c>
      <c r="AP81" s="128">
        <f t="shared" si="63"/>
        <v>0</v>
      </c>
      <c r="AQ81" s="128">
        <f t="shared" si="63"/>
        <v>0</v>
      </c>
      <c r="AR81" s="128">
        <f t="shared" si="63"/>
        <v>0</v>
      </c>
      <c r="AS81" s="128">
        <f t="shared" si="63"/>
        <v>0</v>
      </c>
      <c r="AT81" s="128">
        <f t="shared" si="63"/>
        <v>0</v>
      </c>
      <c r="AU81" s="128">
        <f t="shared" si="63"/>
        <v>0</v>
      </c>
      <c r="AV81" s="128">
        <f t="shared" si="63"/>
        <v>0</v>
      </c>
      <c r="AW81" s="128">
        <f t="shared" si="63"/>
        <v>0</v>
      </c>
    </row>
    <row r="82" spans="1:49" s="20" customFormat="1" ht="20" x14ac:dyDescent="0.4">
      <c r="A82" s="48"/>
      <c r="B82" s="68"/>
      <c r="C82" s="72"/>
      <c r="D82" s="82"/>
      <c r="E82" s="130" t="s">
        <v>21</v>
      </c>
      <c r="F82" s="257"/>
      <c r="G82" s="77"/>
      <c r="H82" s="77"/>
      <c r="I82" s="85"/>
      <c r="J82" s="93"/>
      <c r="K82" s="52">
        <v>1</v>
      </c>
      <c r="L82" s="51">
        <f>+I82*K82</f>
        <v>0</v>
      </c>
      <c r="M82" s="51">
        <f>+J82</f>
        <v>0</v>
      </c>
      <c r="N82" s="93"/>
      <c r="O82" s="64">
        <f t="shared" si="64"/>
        <v>0</v>
      </c>
      <c r="P82" s="97"/>
      <c r="Q82" s="53">
        <f t="shared" si="41"/>
        <v>-1900</v>
      </c>
      <c r="R82" s="93"/>
      <c r="T82" s="128">
        <f t="shared" si="65"/>
        <v>0</v>
      </c>
      <c r="U82" s="128">
        <f t="shared" si="66"/>
        <v>0</v>
      </c>
      <c r="V82" s="128">
        <f t="shared" si="67"/>
        <v>0</v>
      </c>
      <c r="W82" s="128">
        <f t="shared" si="68"/>
        <v>0</v>
      </c>
      <c r="X82" s="128">
        <f t="shared" si="69"/>
        <v>0</v>
      </c>
      <c r="Y82" s="128">
        <f t="shared" si="70"/>
        <v>0</v>
      </c>
      <c r="Z82" s="128">
        <f t="shared" si="71"/>
        <v>0</v>
      </c>
      <c r="AA82" s="128">
        <f t="shared" si="72"/>
        <v>0</v>
      </c>
      <c r="AB82" s="128">
        <f t="shared" si="73"/>
        <v>0</v>
      </c>
      <c r="AC82" s="128">
        <f t="shared" si="74"/>
        <v>0</v>
      </c>
      <c r="AD82" s="128">
        <f t="shared" ref="AD82:AE97" si="75">IF(AND($O82&gt;0,AD$12&gt;$Q82+1899),IF(MOD((AD$12-1900-$Q82),IF($R82=0,100,$R82))=0,$O82,0),0)*$AC$13</f>
        <v>0</v>
      </c>
      <c r="AE82" s="128">
        <f t="shared" si="75"/>
        <v>0</v>
      </c>
      <c r="AF82" s="128">
        <f t="shared" si="63"/>
        <v>0</v>
      </c>
      <c r="AG82" s="128">
        <f t="shared" si="63"/>
        <v>0</v>
      </c>
      <c r="AH82" s="128">
        <f t="shared" si="63"/>
        <v>0</v>
      </c>
      <c r="AI82" s="128">
        <f t="shared" si="63"/>
        <v>0</v>
      </c>
      <c r="AJ82" s="128">
        <f t="shared" si="63"/>
        <v>0</v>
      </c>
      <c r="AK82" s="128">
        <f t="shared" si="63"/>
        <v>0</v>
      </c>
      <c r="AL82" s="128">
        <f t="shared" si="63"/>
        <v>0</v>
      </c>
      <c r="AM82" s="128">
        <f t="shared" si="63"/>
        <v>0</v>
      </c>
      <c r="AN82" s="128">
        <f t="shared" si="63"/>
        <v>0</v>
      </c>
      <c r="AO82" s="128">
        <f t="shared" si="63"/>
        <v>0</v>
      </c>
      <c r="AP82" s="128">
        <f t="shared" si="63"/>
        <v>0</v>
      </c>
      <c r="AQ82" s="128">
        <f t="shared" si="63"/>
        <v>0</v>
      </c>
      <c r="AR82" s="128">
        <f t="shared" si="63"/>
        <v>0</v>
      </c>
      <c r="AS82" s="128">
        <f t="shared" si="63"/>
        <v>0</v>
      </c>
      <c r="AT82" s="128">
        <f t="shared" si="63"/>
        <v>0</v>
      </c>
      <c r="AU82" s="128">
        <f t="shared" si="63"/>
        <v>0</v>
      </c>
      <c r="AV82" s="128">
        <f t="shared" si="63"/>
        <v>0</v>
      </c>
      <c r="AW82" s="128">
        <f t="shared" si="63"/>
        <v>0</v>
      </c>
    </row>
    <row r="83" spans="1:49" s="20" customFormat="1" ht="20" x14ac:dyDescent="0.4">
      <c r="A83" s="48"/>
      <c r="B83" s="69" t="s">
        <v>38</v>
      </c>
      <c r="C83" s="72" t="s">
        <v>113</v>
      </c>
      <c r="D83" s="82">
        <v>6</v>
      </c>
      <c r="E83" s="130">
        <v>1</v>
      </c>
      <c r="F83" s="117" t="s">
        <v>329</v>
      </c>
      <c r="G83" s="77" t="s">
        <v>301</v>
      </c>
      <c r="H83" s="77" t="s">
        <v>303</v>
      </c>
      <c r="I83" s="85"/>
      <c r="J83" s="93" t="s">
        <v>12</v>
      </c>
      <c r="K83" s="52">
        <v>1</v>
      </c>
      <c r="L83" s="51">
        <f t="shared" si="39"/>
        <v>0</v>
      </c>
      <c r="M83" s="51" t="str">
        <f t="shared" si="40"/>
        <v>st</v>
      </c>
      <c r="N83" s="93">
        <v>450</v>
      </c>
      <c r="O83" s="64">
        <f t="shared" si="64"/>
        <v>0</v>
      </c>
      <c r="P83" s="97">
        <v>2026</v>
      </c>
      <c r="Q83" s="53">
        <f t="shared" ref="Q83:Q125" si="76">P83-1900</f>
        <v>126</v>
      </c>
      <c r="R83" s="93">
        <v>50</v>
      </c>
      <c r="T83" s="128">
        <f t="shared" si="65"/>
        <v>0</v>
      </c>
      <c r="U83" s="128">
        <f t="shared" si="66"/>
        <v>0</v>
      </c>
      <c r="V83" s="128">
        <f t="shared" si="67"/>
        <v>0</v>
      </c>
      <c r="W83" s="128">
        <f t="shared" si="68"/>
        <v>0</v>
      </c>
      <c r="X83" s="128">
        <f t="shared" si="69"/>
        <v>0</v>
      </c>
      <c r="Y83" s="128">
        <f t="shared" si="70"/>
        <v>0</v>
      </c>
      <c r="Z83" s="128">
        <f t="shared" si="71"/>
        <v>0</v>
      </c>
      <c r="AA83" s="128">
        <f t="shared" si="72"/>
        <v>0</v>
      </c>
      <c r="AB83" s="128">
        <f t="shared" si="73"/>
        <v>0</v>
      </c>
      <c r="AC83" s="128">
        <f t="shared" si="74"/>
        <v>0</v>
      </c>
      <c r="AD83" s="128">
        <f t="shared" si="75"/>
        <v>0</v>
      </c>
      <c r="AE83" s="128">
        <f t="shared" si="75"/>
        <v>0</v>
      </c>
      <c r="AF83" s="128">
        <f t="shared" si="63"/>
        <v>0</v>
      </c>
      <c r="AG83" s="128">
        <f t="shared" si="63"/>
        <v>0</v>
      </c>
      <c r="AH83" s="128">
        <f t="shared" si="63"/>
        <v>0</v>
      </c>
      <c r="AI83" s="128">
        <f t="shared" si="63"/>
        <v>0</v>
      </c>
      <c r="AJ83" s="128">
        <f t="shared" si="63"/>
        <v>0</v>
      </c>
      <c r="AK83" s="128">
        <f t="shared" si="63"/>
        <v>0</v>
      </c>
      <c r="AL83" s="128">
        <f t="shared" si="63"/>
        <v>0</v>
      </c>
      <c r="AM83" s="128">
        <f t="shared" si="63"/>
        <v>0</v>
      </c>
      <c r="AN83" s="128">
        <f t="shared" si="63"/>
        <v>0</v>
      </c>
      <c r="AO83" s="128">
        <f t="shared" si="63"/>
        <v>0</v>
      </c>
      <c r="AP83" s="128">
        <f t="shared" si="63"/>
        <v>0</v>
      </c>
      <c r="AQ83" s="128">
        <f t="shared" si="63"/>
        <v>0</v>
      </c>
      <c r="AR83" s="128">
        <f t="shared" si="63"/>
        <v>0</v>
      </c>
      <c r="AS83" s="128">
        <f t="shared" si="63"/>
        <v>0</v>
      </c>
      <c r="AT83" s="128">
        <f t="shared" si="63"/>
        <v>0</v>
      </c>
      <c r="AU83" s="128">
        <f t="shared" si="63"/>
        <v>0</v>
      </c>
      <c r="AV83" s="128">
        <f t="shared" si="63"/>
        <v>0</v>
      </c>
      <c r="AW83" s="128">
        <f t="shared" si="63"/>
        <v>0</v>
      </c>
    </row>
    <row r="84" spans="1:49" s="20" customFormat="1" ht="20" x14ac:dyDescent="0.4">
      <c r="A84" s="48"/>
      <c r="B84" s="68"/>
      <c r="C84" s="72" t="s">
        <v>114</v>
      </c>
      <c r="D84" s="82">
        <v>6</v>
      </c>
      <c r="E84" s="130">
        <v>1</v>
      </c>
      <c r="F84" s="257" t="s">
        <v>330</v>
      </c>
      <c r="G84" s="77" t="s">
        <v>301</v>
      </c>
      <c r="H84" s="77" t="s">
        <v>303</v>
      </c>
      <c r="I84" s="85"/>
      <c r="J84" s="93" t="s">
        <v>12</v>
      </c>
      <c r="K84" s="52">
        <v>1</v>
      </c>
      <c r="L84" s="51">
        <f t="shared" ref="L84:L95" si="77">+I84*K84</f>
        <v>0</v>
      </c>
      <c r="M84" s="51" t="str">
        <f t="shared" ref="M84:M95" si="78">+J84</f>
        <v>st</v>
      </c>
      <c r="N84" s="93">
        <v>550</v>
      </c>
      <c r="O84" s="64">
        <f t="shared" si="64"/>
        <v>0</v>
      </c>
      <c r="P84" s="97">
        <v>2026</v>
      </c>
      <c r="Q84" s="53">
        <f t="shared" si="76"/>
        <v>126</v>
      </c>
      <c r="R84" s="93">
        <v>50</v>
      </c>
      <c r="T84" s="128">
        <f t="shared" si="65"/>
        <v>0</v>
      </c>
      <c r="U84" s="128">
        <f t="shared" si="66"/>
        <v>0</v>
      </c>
      <c r="V84" s="128">
        <f t="shared" si="67"/>
        <v>0</v>
      </c>
      <c r="W84" s="128">
        <f t="shared" si="68"/>
        <v>0</v>
      </c>
      <c r="X84" s="128">
        <f t="shared" si="69"/>
        <v>0</v>
      </c>
      <c r="Y84" s="128">
        <f t="shared" si="70"/>
        <v>0</v>
      </c>
      <c r="Z84" s="128">
        <f t="shared" si="71"/>
        <v>0</v>
      </c>
      <c r="AA84" s="128">
        <f t="shared" si="72"/>
        <v>0</v>
      </c>
      <c r="AB84" s="128">
        <f t="shared" si="73"/>
        <v>0</v>
      </c>
      <c r="AC84" s="128">
        <f t="shared" si="74"/>
        <v>0</v>
      </c>
      <c r="AD84" s="128">
        <f t="shared" si="75"/>
        <v>0</v>
      </c>
      <c r="AE84" s="128">
        <f t="shared" si="75"/>
        <v>0</v>
      </c>
      <c r="AF84" s="128">
        <f t="shared" si="63"/>
        <v>0</v>
      </c>
      <c r="AG84" s="128">
        <f t="shared" si="63"/>
        <v>0</v>
      </c>
      <c r="AH84" s="128">
        <f t="shared" si="63"/>
        <v>0</v>
      </c>
      <c r="AI84" s="128">
        <f t="shared" si="63"/>
        <v>0</v>
      </c>
      <c r="AJ84" s="128">
        <f t="shared" si="63"/>
        <v>0</v>
      </c>
      <c r="AK84" s="128">
        <f t="shared" si="63"/>
        <v>0</v>
      </c>
      <c r="AL84" s="128">
        <f t="shared" si="63"/>
        <v>0</v>
      </c>
      <c r="AM84" s="128">
        <f t="shared" si="63"/>
        <v>0</v>
      </c>
      <c r="AN84" s="128">
        <f t="shared" si="63"/>
        <v>0</v>
      </c>
      <c r="AO84" s="128">
        <f t="shared" si="63"/>
        <v>0</v>
      </c>
      <c r="AP84" s="128">
        <f t="shared" si="63"/>
        <v>0</v>
      </c>
      <c r="AQ84" s="128">
        <f t="shared" si="63"/>
        <v>0</v>
      </c>
      <c r="AR84" s="128">
        <f t="shared" si="63"/>
        <v>0</v>
      </c>
      <c r="AS84" s="128">
        <f t="shared" si="63"/>
        <v>0</v>
      </c>
      <c r="AT84" s="128">
        <f t="shared" si="63"/>
        <v>0</v>
      </c>
      <c r="AU84" s="128">
        <f t="shared" si="63"/>
        <v>0</v>
      </c>
      <c r="AV84" s="128">
        <f t="shared" si="63"/>
        <v>0</v>
      </c>
      <c r="AW84" s="128">
        <f t="shared" si="63"/>
        <v>0</v>
      </c>
    </row>
    <row r="85" spans="1:49" s="20" customFormat="1" ht="20" x14ac:dyDescent="0.4">
      <c r="A85" s="48"/>
      <c r="B85" s="68"/>
      <c r="C85" s="72"/>
      <c r="D85" s="82"/>
      <c r="E85" s="130" t="s">
        <v>21</v>
      </c>
      <c r="F85" s="257"/>
      <c r="G85" s="77"/>
      <c r="H85" s="77"/>
      <c r="I85" s="85"/>
      <c r="J85" s="93"/>
      <c r="K85" s="52">
        <v>1</v>
      </c>
      <c r="L85" s="51">
        <f t="shared" si="77"/>
        <v>0</v>
      </c>
      <c r="M85" s="51">
        <f t="shared" si="78"/>
        <v>0</v>
      </c>
      <c r="N85" s="93"/>
      <c r="O85" s="64">
        <f t="shared" si="64"/>
        <v>0</v>
      </c>
      <c r="P85" s="97"/>
      <c r="Q85" s="53">
        <f t="shared" si="76"/>
        <v>-1900</v>
      </c>
      <c r="R85" s="93"/>
      <c r="T85" s="128">
        <f t="shared" si="65"/>
        <v>0</v>
      </c>
      <c r="U85" s="128">
        <f t="shared" si="66"/>
        <v>0</v>
      </c>
      <c r="V85" s="128">
        <f t="shared" si="67"/>
        <v>0</v>
      </c>
      <c r="W85" s="128">
        <f t="shared" si="68"/>
        <v>0</v>
      </c>
      <c r="X85" s="128">
        <f t="shared" si="69"/>
        <v>0</v>
      </c>
      <c r="Y85" s="128">
        <f t="shared" si="70"/>
        <v>0</v>
      </c>
      <c r="Z85" s="128">
        <f t="shared" si="71"/>
        <v>0</v>
      </c>
      <c r="AA85" s="128">
        <f t="shared" si="72"/>
        <v>0</v>
      </c>
      <c r="AB85" s="128">
        <f t="shared" si="73"/>
        <v>0</v>
      </c>
      <c r="AC85" s="128">
        <f t="shared" si="74"/>
        <v>0</v>
      </c>
      <c r="AD85" s="128">
        <f t="shared" si="75"/>
        <v>0</v>
      </c>
      <c r="AE85" s="128">
        <f t="shared" si="75"/>
        <v>0</v>
      </c>
      <c r="AF85" s="128">
        <f t="shared" si="63"/>
        <v>0</v>
      </c>
      <c r="AG85" s="128">
        <f t="shared" si="63"/>
        <v>0</v>
      </c>
      <c r="AH85" s="128">
        <f t="shared" si="63"/>
        <v>0</v>
      </c>
      <c r="AI85" s="128">
        <f t="shared" si="63"/>
        <v>0</v>
      </c>
      <c r="AJ85" s="128">
        <f t="shared" si="63"/>
        <v>0</v>
      </c>
      <c r="AK85" s="128">
        <f t="shared" si="63"/>
        <v>0</v>
      </c>
      <c r="AL85" s="128">
        <f t="shared" si="63"/>
        <v>0</v>
      </c>
      <c r="AM85" s="128">
        <f t="shared" si="63"/>
        <v>0</v>
      </c>
      <c r="AN85" s="128">
        <f t="shared" si="63"/>
        <v>0</v>
      </c>
      <c r="AO85" s="128">
        <f t="shared" si="63"/>
        <v>0</v>
      </c>
      <c r="AP85" s="128">
        <f t="shared" si="63"/>
        <v>0</v>
      </c>
      <c r="AQ85" s="128">
        <f t="shared" si="63"/>
        <v>0</v>
      </c>
      <c r="AR85" s="128">
        <f t="shared" si="63"/>
        <v>0</v>
      </c>
      <c r="AS85" s="128">
        <f t="shared" si="63"/>
        <v>0</v>
      </c>
      <c r="AT85" s="128">
        <f t="shared" si="63"/>
        <v>0</v>
      </c>
      <c r="AU85" s="128">
        <f t="shared" si="63"/>
        <v>0</v>
      </c>
      <c r="AV85" s="128">
        <f t="shared" si="63"/>
        <v>0</v>
      </c>
      <c r="AW85" s="128">
        <f t="shared" si="63"/>
        <v>0</v>
      </c>
    </row>
    <row r="86" spans="1:49" s="20" customFormat="1" ht="20" x14ac:dyDescent="0.4">
      <c r="A86" s="48"/>
      <c r="B86" s="69" t="s">
        <v>39</v>
      </c>
      <c r="C86" s="72" t="s">
        <v>115</v>
      </c>
      <c r="D86" s="82"/>
      <c r="E86" s="130" t="s">
        <v>21</v>
      </c>
      <c r="F86" s="257"/>
      <c r="G86" s="77"/>
      <c r="H86" s="77"/>
      <c r="I86" s="85"/>
      <c r="J86" s="93" t="s">
        <v>192</v>
      </c>
      <c r="K86" s="52">
        <v>1</v>
      </c>
      <c r="L86" s="51">
        <f t="shared" si="77"/>
        <v>0</v>
      </c>
      <c r="M86" s="51" t="str">
        <f t="shared" si="78"/>
        <v>ps</v>
      </c>
      <c r="N86" s="95">
        <v>7866.82</v>
      </c>
      <c r="O86" s="64">
        <f t="shared" si="64"/>
        <v>0</v>
      </c>
      <c r="P86" s="97">
        <v>2030</v>
      </c>
      <c r="Q86" s="53">
        <f t="shared" si="76"/>
        <v>130</v>
      </c>
      <c r="R86" s="93">
        <v>12</v>
      </c>
      <c r="T86" s="128">
        <f t="shared" si="65"/>
        <v>0</v>
      </c>
      <c r="U86" s="128">
        <f t="shared" si="66"/>
        <v>0</v>
      </c>
      <c r="V86" s="128">
        <f t="shared" si="67"/>
        <v>0</v>
      </c>
      <c r="W86" s="128">
        <f t="shared" si="68"/>
        <v>0</v>
      </c>
      <c r="X86" s="128">
        <f t="shared" si="69"/>
        <v>0</v>
      </c>
      <c r="Y86" s="128">
        <f t="shared" si="70"/>
        <v>0</v>
      </c>
      <c r="Z86" s="128">
        <f t="shared" si="71"/>
        <v>0</v>
      </c>
      <c r="AA86" s="128">
        <f t="shared" si="72"/>
        <v>0</v>
      </c>
      <c r="AB86" s="128">
        <f t="shared" si="73"/>
        <v>0</v>
      </c>
      <c r="AC86" s="128">
        <f t="shared" si="74"/>
        <v>0</v>
      </c>
      <c r="AD86" s="128">
        <f t="shared" si="75"/>
        <v>0</v>
      </c>
      <c r="AE86" s="128">
        <f t="shared" si="75"/>
        <v>0</v>
      </c>
      <c r="AF86" s="128">
        <f t="shared" si="63"/>
        <v>0</v>
      </c>
      <c r="AG86" s="128">
        <f t="shared" si="63"/>
        <v>0</v>
      </c>
      <c r="AH86" s="128">
        <f t="shared" si="63"/>
        <v>0</v>
      </c>
      <c r="AI86" s="128">
        <f t="shared" si="63"/>
        <v>0</v>
      </c>
      <c r="AJ86" s="128">
        <f t="shared" si="63"/>
        <v>0</v>
      </c>
      <c r="AK86" s="128">
        <f t="shared" si="63"/>
        <v>0</v>
      </c>
      <c r="AL86" s="128">
        <f t="shared" si="63"/>
        <v>0</v>
      </c>
      <c r="AM86" s="128">
        <f t="shared" si="63"/>
        <v>0</v>
      </c>
      <c r="AN86" s="128">
        <f t="shared" si="63"/>
        <v>0</v>
      </c>
      <c r="AO86" s="128">
        <f t="shared" si="63"/>
        <v>0</v>
      </c>
      <c r="AP86" s="128">
        <f t="shared" si="63"/>
        <v>0</v>
      </c>
      <c r="AQ86" s="128">
        <f t="shared" si="63"/>
        <v>0</v>
      </c>
      <c r="AR86" s="128">
        <f t="shared" si="63"/>
        <v>0</v>
      </c>
      <c r="AS86" s="128">
        <f t="shared" si="63"/>
        <v>0</v>
      </c>
      <c r="AT86" s="128">
        <f t="shared" si="63"/>
        <v>0</v>
      </c>
      <c r="AU86" s="128">
        <f t="shared" si="63"/>
        <v>0</v>
      </c>
      <c r="AV86" s="128">
        <f t="shared" si="63"/>
        <v>0</v>
      </c>
      <c r="AW86" s="128">
        <f t="shared" si="63"/>
        <v>0</v>
      </c>
    </row>
    <row r="87" spans="1:49" s="20" customFormat="1" ht="20" x14ac:dyDescent="0.4">
      <c r="A87" s="48"/>
      <c r="B87" s="68"/>
      <c r="C87" s="72" t="s">
        <v>116</v>
      </c>
      <c r="D87" s="82"/>
      <c r="E87" s="130" t="s">
        <v>21</v>
      </c>
      <c r="F87" s="257"/>
      <c r="G87" s="77"/>
      <c r="H87" s="77"/>
      <c r="I87" s="85"/>
      <c r="J87" s="93" t="s">
        <v>192</v>
      </c>
      <c r="K87" s="52">
        <v>1</v>
      </c>
      <c r="L87" s="51">
        <f t="shared" si="77"/>
        <v>0</v>
      </c>
      <c r="M87" s="51" t="str">
        <f t="shared" si="78"/>
        <v>ps</v>
      </c>
      <c r="N87" s="95">
        <v>2935.89</v>
      </c>
      <c r="O87" s="64">
        <f t="shared" si="64"/>
        <v>0</v>
      </c>
      <c r="P87" s="97">
        <v>2025</v>
      </c>
      <c r="Q87" s="53">
        <f t="shared" si="76"/>
        <v>125</v>
      </c>
      <c r="R87" s="93">
        <v>12</v>
      </c>
      <c r="T87" s="128">
        <f t="shared" si="65"/>
        <v>0</v>
      </c>
      <c r="U87" s="128">
        <f t="shared" si="66"/>
        <v>0</v>
      </c>
      <c r="V87" s="128">
        <f t="shared" si="67"/>
        <v>0</v>
      </c>
      <c r="W87" s="128">
        <f t="shared" si="68"/>
        <v>0</v>
      </c>
      <c r="X87" s="128">
        <f t="shared" si="69"/>
        <v>0</v>
      </c>
      <c r="Y87" s="128">
        <f t="shared" si="70"/>
        <v>0</v>
      </c>
      <c r="Z87" s="128">
        <f t="shared" si="71"/>
        <v>0</v>
      </c>
      <c r="AA87" s="128">
        <f t="shared" si="72"/>
        <v>0</v>
      </c>
      <c r="AB87" s="128">
        <f t="shared" si="73"/>
        <v>0</v>
      </c>
      <c r="AC87" s="128">
        <f t="shared" si="74"/>
        <v>0</v>
      </c>
      <c r="AD87" s="128">
        <f t="shared" si="75"/>
        <v>0</v>
      </c>
      <c r="AE87" s="128">
        <f t="shared" si="75"/>
        <v>0</v>
      </c>
      <c r="AF87" s="128">
        <f t="shared" si="63"/>
        <v>0</v>
      </c>
      <c r="AG87" s="128">
        <f t="shared" si="63"/>
        <v>0</v>
      </c>
      <c r="AH87" s="128">
        <f t="shared" si="63"/>
        <v>0</v>
      </c>
      <c r="AI87" s="128">
        <f t="shared" si="63"/>
        <v>0</v>
      </c>
      <c r="AJ87" s="128">
        <f t="shared" si="63"/>
        <v>0</v>
      </c>
      <c r="AK87" s="128">
        <f t="shared" si="63"/>
        <v>0</v>
      </c>
      <c r="AL87" s="128">
        <f t="shared" si="63"/>
        <v>0</v>
      </c>
      <c r="AM87" s="128">
        <f t="shared" si="63"/>
        <v>0</v>
      </c>
      <c r="AN87" s="128">
        <f t="shared" si="63"/>
        <v>0</v>
      </c>
      <c r="AO87" s="128">
        <f t="shared" si="63"/>
        <v>0</v>
      </c>
      <c r="AP87" s="128">
        <f t="shared" si="63"/>
        <v>0</v>
      </c>
      <c r="AQ87" s="128">
        <f t="shared" si="63"/>
        <v>0</v>
      </c>
      <c r="AR87" s="128">
        <f t="shared" si="63"/>
        <v>0</v>
      </c>
      <c r="AS87" s="128">
        <f t="shared" si="63"/>
        <v>0</v>
      </c>
      <c r="AT87" s="128">
        <f t="shared" si="63"/>
        <v>0</v>
      </c>
      <c r="AU87" s="128">
        <f t="shared" si="63"/>
        <v>0</v>
      </c>
      <c r="AV87" s="128">
        <f t="shared" si="63"/>
        <v>0</v>
      </c>
      <c r="AW87" s="128">
        <f t="shared" si="63"/>
        <v>0</v>
      </c>
    </row>
    <row r="88" spans="1:49" s="20" customFormat="1" ht="20" x14ac:dyDescent="0.4">
      <c r="A88" s="48"/>
      <c r="B88" s="69" t="s">
        <v>39</v>
      </c>
      <c r="C88" s="72" t="s">
        <v>117</v>
      </c>
      <c r="D88" s="82">
        <v>3</v>
      </c>
      <c r="E88" s="130" t="s">
        <v>21</v>
      </c>
      <c r="F88" s="260"/>
      <c r="G88" s="77" t="s">
        <v>302</v>
      </c>
      <c r="H88" s="77" t="s">
        <v>168</v>
      </c>
      <c r="I88" s="85"/>
      <c r="J88" s="93" t="s">
        <v>19</v>
      </c>
      <c r="K88" s="52">
        <v>0.9</v>
      </c>
      <c r="L88" s="51">
        <f t="shared" si="77"/>
        <v>0</v>
      </c>
      <c r="M88" s="51" t="str">
        <f t="shared" si="78"/>
        <v>m2</v>
      </c>
      <c r="N88" s="95">
        <v>50</v>
      </c>
      <c r="O88" s="64">
        <f t="shared" si="64"/>
        <v>0</v>
      </c>
      <c r="P88" s="97">
        <v>2024</v>
      </c>
      <c r="Q88" s="53">
        <f t="shared" si="76"/>
        <v>124</v>
      </c>
      <c r="R88" s="93">
        <v>10</v>
      </c>
      <c r="T88" s="128">
        <f t="shared" si="65"/>
        <v>0</v>
      </c>
      <c r="U88" s="128">
        <f t="shared" si="66"/>
        <v>0</v>
      </c>
      <c r="V88" s="128">
        <f t="shared" si="67"/>
        <v>0</v>
      </c>
      <c r="W88" s="128">
        <f t="shared" si="68"/>
        <v>0</v>
      </c>
      <c r="X88" s="128">
        <f t="shared" si="69"/>
        <v>0</v>
      </c>
      <c r="Y88" s="128">
        <f t="shared" si="70"/>
        <v>0</v>
      </c>
      <c r="Z88" s="128">
        <f t="shared" si="71"/>
        <v>0</v>
      </c>
      <c r="AA88" s="128">
        <f t="shared" si="72"/>
        <v>0</v>
      </c>
      <c r="AB88" s="128">
        <f t="shared" si="73"/>
        <v>0</v>
      </c>
      <c r="AC88" s="128">
        <f t="shared" si="74"/>
        <v>0</v>
      </c>
      <c r="AD88" s="128">
        <f t="shared" si="75"/>
        <v>0</v>
      </c>
      <c r="AE88" s="128">
        <f t="shared" si="75"/>
        <v>0</v>
      </c>
      <c r="AF88" s="128">
        <f t="shared" si="63"/>
        <v>0</v>
      </c>
      <c r="AG88" s="128">
        <f t="shared" si="63"/>
        <v>0</v>
      </c>
      <c r="AH88" s="128">
        <f t="shared" si="63"/>
        <v>0</v>
      </c>
      <c r="AI88" s="128">
        <f t="shared" si="63"/>
        <v>0</v>
      </c>
      <c r="AJ88" s="128">
        <f t="shared" si="63"/>
        <v>0</v>
      </c>
      <c r="AK88" s="128">
        <f t="shared" si="63"/>
        <v>0</v>
      </c>
      <c r="AL88" s="128">
        <f t="shared" si="63"/>
        <v>0</v>
      </c>
      <c r="AM88" s="128">
        <f t="shared" si="63"/>
        <v>0</v>
      </c>
      <c r="AN88" s="128">
        <f t="shared" si="63"/>
        <v>0</v>
      </c>
      <c r="AO88" s="128">
        <f t="shared" si="63"/>
        <v>0</v>
      </c>
      <c r="AP88" s="128">
        <f t="shared" si="63"/>
        <v>0</v>
      </c>
      <c r="AQ88" s="128">
        <f t="shared" si="63"/>
        <v>0</v>
      </c>
      <c r="AR88" s="128">
        <f t="shared" si="63"/>
        <v>0</v>
      </c>
      <c r="AS88" s="128">
        <f t="shared" ref="AS88:AW103" si="79">IF(AND($O88&gt;0,AS$12&gt;$Q88+1899),IF(MOD((AS$12-1900-$Q88),IF($R88=0,100,$R88))=0,$O88,0),0)*$AC$13</f>
        <v>0</v>
      </c>
      <c r="AT88" s="128">
        <f t="shared" si="79"/>
        <v>0</v>
      </c>
      <c r="AU88" s="128">
        <f t="shared" si="79"/>
        <v>0</v>
      </c>
      <c r="AV88" s="128">
        <f t="shared" si="79"/>
        <v>0</v>
      </c>
      <c r="AW88" s="128">
        <f t="shared" si="79"/>
        <v>0</v>
      </c>
    </row>
    <row r="89" spans="1:49" s="20" customFormat="1" ht="20" x14ac:dyDescent="0.4">
      <c r="A89" s="48"/>
      <c r="B89" s="68"/>
      <c r="C89" s="72" t="s">
        <v>118</v>
      </c>
      <c r="D89" s="82">
        <v>5</v>
      </c>
      <c r="E89" s="130">
        <v>2</v>
      </c>
      <c r="F89" s="260" t="s">
        <v>201</v>
      </c>
      <c r="G89" s="77" t="s">
        <v>302</v>
      </c>
      <c r="H89" s="77" t="s">
        <v>168</v>
      </c>
      <c r="I89" s="85"/>
      <c r="J89" s="93" t="s">
        <v>192</v>
      </c>
      <c r="K89" s="52">
        <v>0.9</v>
      </c>
      <c r="L89" s="51">
        <f t="shared" si="77"/>
        <v>0</v>
      </c>
      <c r="M89" s="51" t="str">
        <f t="shared" si="78"/>
        <v>ps</v>
      </c>
      <c r="N89" s="95">
        <v>350</v>
      </c>
      <c r="O89" s="64">
        <f t="shared" si="64"/>
        <v>0</v>
      </c>
      <c r="P89" s="99">
        <v>2024</v>
      </c>
      <c r="Q89" s="53">
        <f t="shared" si="76"/>
        <v>124</v>
      </c>
      <c r="R89" s="93">
        <v>10</v>
      </c>
      <c r="T89" s="128">
        <f t="shared" si="65"/>
        <v>0</v>
      </c>
      <c r="U89" s="128">
        <f t="shared" si="66"/>
        <v>0</v>
      </c>
      <c r="V89" s="128">
        <f t="shared" si="67"/>
        <v>0</v>
      </c>
      <c r="W89" s="128">
        <f t="shared" si="68"/>
        <v>0</v>
      </c>
      <c r="X89" s="128">
        <f t="shared" si="69"/>
        <v>0</v>
      </c>
      <c r="Y89" s="128">
        <f t="shared" si="70"/>
        <v>0</v>
      </c>
      <c r="Z89" s="128">
        <f t="shared" si="71"/>
        <v>0</v>
      </c>
      <c r="AA89" s="128">
        <f t="shared" si="72"/>
        <v>0</v>
      </c>
      <c r="AB89" s="128">
        <f t="shared" si="73"/>
        <v>0</v>
      </c>
      <c r="AC89" s="128">
        <f t="shared" si="74"/>
        <v>0</v>
      </c>
      <c r="AD89" s="128">
        <f t="shared" si="75"/>
        <v>0</v>
      </c>
      <c r="AE89" s="128">
        <f t="shared" si="75"/>
        <v>0</v>
      </c>
      <c r="AF89" s="128">
        <f t="shared" ref="AF89:AW104" si="80">IF(AND($O89&gt;0,AF$12&gt;$Q89+1899),IF(MOD((AF$12-1900-$Q89),IF($R89=0,100,$R89))=0,$O89,0),0)*$AC$13</f>
        <v>0</v>
      </c>
      <c r="AG89" s="128">
        <f t="shared" si="80"/>
        <v>0</v>
      </c>
      <c r="AH89" s="128">
        <f t="shared" si="80"/>
        <v>0</v>
      </c>
      <c r="AI89" s="128">
        <f t="shared" si="80"/>
        <v>0</v>
      </c>
      <c r="AJ89" s="128">
        <f t="shared" si="80"/>
        <v>0</v>
      </c>
      <c r="AK89" s="128">
        <f t="shared" si="80"/>
        <v>0</v>
      </c>
      <c r="AL89" s="128">
        <f t="shared" si="80"/>
        <v>0</v>
      </c>
      <c r="AM89" s="128">
        <f t="shared" si="80"/>
        <v>0</v>
      </c>
      <c r="AN89" s="128">
        <f t="shared" si="80"/>
        <v>0</v>
      </c>
      <c r="AO89" s="128">
        <f t="shared" si="80"/>
        <v>0</v>
      </c>
      <c r="AP89" s="128">
        <f t="shared" si="80"/>
        <v>0</v>
      </c>
      <c r="AQ89" s="128">
        <f t="shared" si="80"/>
        <v>0</v>
      </c>
      <c r="AR89" s="128">
        <f t="shared" si="80"/>
        <v>0</v>
      </c>
      <c r="AS89" s="128">
        <f t="shared" si="79"/>
        <v>0</v>
      </c>
      <c r="AT89" s="128">
        <f t="shared" si="79"/>
        <v>0</v>
      </c>
      <c r="AU89" s="128">
        <f t="shared" si="79"/>
        <v>0</v>
      </c>
      <c r="AV89" s="128">
        <f t="shared" si="79"/>
        <v>0</v>
      </c>
      <c r="AW89" s="128">
        <f t="shared" si="79"/>
        <v>0</v>
      </c>
    </row>
    <row r="90" spans="1:49" s="20" customFormat="1" ht="20" x14ac:dyDescent="0.4">
      <c r="A90" s="48"/>
      <c r="B90" s="68"/>
      <c r="C90" s="72" t="s">
        <v>119</v>
      </c>
      <c r="D90" s="82">
        <v>3</v>
      </c>
      <c r="E90" s="130" t="s">
        <v>21</v>
      </c>
      <c r="F90" s="257" t="s">
        <v>178</v>
      </c>
      <c r="G90" s="77" t="s">
        <v>302</v>
      </c>
      <c r="H90" s="77" t="s">
        <v>300</v>
      </c>
      <c r="I90" s="85"/>
      <c r="J90" s="93" t="s">
        <v>19</v>
      </c>
      <c r="K90" s="52">
        <v>1</v>
      </c>
      <c r="L90" s="51">
        <f t="shared" si="77"/>
        <v>0</v>
      </c>
      <c r="M90" s="51" t="str">
        <f t="shared" si="78"/>
        <v>m2</v>
      </c>
      <c r="N90" s="93">
        <v>100</v>
      </c>
      <c r="O90" s="64">
        <f t="shared" si="64"/>
        <v>0</v>
      </c>
      <c r="P90" s="100">
        <v>2024</v>
      </c>
      <c r="Q90" s="53">
        <f t="shared" si="76"/>
        <v>124</v>
      </c>
      <c r="R90" s="93">
        <v>10</v>
      </c>
      <c r="T90" s="128">
        <f t="shared" si="65"/>
        <v>0</v>
      </c>
      <c r="U90" s="128">
        <f t="shared" si="66"/>
        <v>0</v>
      </c>
      <c r="V90" s="128">
        <f t="shared" si="67"/>
        <v>0</v>
      </c>
      <c r="W90" s="128">
        <f t="shared" si="68"/>
        <v>0</v>
      </c>
      <c r="X90" s="128">
        <f t="shared" si="69"/>
        <v>0</v>
      </c>
      <c r="Y90" s="128">
        <f t="shared" si="70"/>
        <v>0</v>
      </c>
      <c r="Z90" s="128">
        <f t="shared" si="71"/>
        <v>0</v>
      </c>
      <c r="AA90" s="128">
        <f t="shared" si="72"/>
        <v>0</v>
      </c>
      <c r="AB90" s="128">
        <f t="shared" si="73"/>
        <v>0</v>
      </c>
      <c r="AC90" s="128">
        <f t="shared" si="74"/>
        <v>0</v>
      </c>
      <c r="AD90" s="128">
        <f t="shared" si="75"/>
        <v>0</v>
      </c>
      <c r="AE90" s="128">
        <f t="shared" si="75"/>
        <v>0</v>
      </c>
      <c r="AF90" s="128">
        <f t="shared" si="80"/>
        <v>0</v>
      </c>
      <c r="AG90" s="128">
        <f t="shared" si="80"/>
        <v>0</v>
      </c>
      <c r="AH90" s="128">
        <f t="shared" si="80"/>
        <v>0</v>
      </c>
      <c r="AI90" s="128">
        <f t="shared" si="80"/>
        <v>0</v>
      </c>
      <c r="AJ90" s="128">
        <f t="shared" si="80"/>
        <v>0</v>
      </c>
      <c r="AK90" s="128">
        <f t="shared" si="80"/>
        <v>0</v>
      </c>
      <c r="AL90" s="128">
        <f t="shared" si="80"/>
        <v>0</v>
      </c>
      <c r="AM90" s="128">
        <f t="shared" si="80"/>
        <v>0</v>
      </c>
      <c r="AN90" s="128">
        <f t="shared" si="80"/>
        <v>0</v>
      </c>
      <c r="AO90" s="128">
        <f t="shared" si="80"/>
        <v>0</v>
      </c>
      <c r="AP90" s="128">
        <f t="shared" si="80"/>
        <v>0</v>
      </c>
      <c r="AQ90" s="128">
        <f t="shared" si="80"/>
        <v>0</v>
      </c>
      <c r="AR90" s="128">
        <f t="shared" si="80"/>
        <v>0</v>
      </c>
      <c r="AS90" s="128">
        <f t="shared" si="79"/>
        <v>0</v>
      </c>
      <c r="AT90" s="128">
        <f t="shared" si="79"/>
        <v>0</v>
      </c>
      <c r="AU90" s="128">
        <f t="shared" si="79"/>
        <v>0</v>
      </c>
      <c r="AV90" s="128">
        <f t="shared" si="79"/>
        <v>0</v>
      </c>
      <c r="AW90" s="128">
        <f t="shared" si="79"/>
        <v>0</v>
      </c>
    </row>
    <row r="91" spans="1:49" s="20" customFormat="1" ht="20" x14ac:dyDescent="0.4">
      <c r="A91" s="48"/>
      <c r="B91" s="68"/>
      <c r="C91" s="72" t="s">
        <v>197</v>
      </c>
      <c r="D91" s="82">
        <v>3</v>
      </c>
      <c r="E91" s="130" t="s">
        <v>21</v>
      </c>
      <c r="F91" s="257"/>
      <c r="G91" s="77" t="s">
        <v>302</v>
      </c>
      <c r="H91" s="77" t="s">
        <v>300</v>
      </c>
      <c r="I91" s="85"/>
      <c r="J91" s="93" t="s">
        <v>20</v>
      </c>
      <c r="K91" s="52">
        <v>1</v>
      </c>
      <c r="L91" s="51">
        <f t="shared" si="77"/>
        <v>0</v>
      </c>
      <c r="M91" s="51" t="str">
        <f t="shared" si="78"/>
        <v>m1</v>
      </c>
      <c r="N91" s="93">
        <v>20</v>
      </c>
      <c r="O91" s="64">
        <f t="shared" si="64"/>
        <v>0</v>
      </c>
      <c r="P91" s="100">
        <v>2024</v>
      </c>
      <c r="Q91" s="53">
        <f t="shared" si="76"/>
        <v>124</v>
      </c>
      <c r="R91" s="93">
        <v>10</v>
      </c>
      <c r="T91" s="128">
        <f t="shared" si="65"/>
        <v>0</v>
      </c>
      <c r="U91" s="128">
        <f t="shared" si="66"/>
        <v>0</v>
      </c>
      <c r="V91" s="128">
        <f t="shared" si="67"/>
        <v>0</v>
      </c>
      <c r="W91" s="128">
        <f t="shared" si="68"/>
        <v>0</v>
      </c>
      <c r="X91" s="128">
        <f t="shared" si="69"/>
        <v>0</v>
      </c>
      <c r="Y91" s="128">
        <f t="shared" si="70"/>
        <v>0</v>
      </c>
      <c r="Z91" s="128">
        <f t="shared" si="71"/>
        <v>0</v>
      </c>
      <c r="AA91" s="128">
        <f t="shared" si="72"/>
        <v>0</v>
      </c>
      <c r="AB91" s="128">
        <f t="shared" si="73"/>
        <v>0</v>
      </c>
      <c r="AC91" s="128">
        <f t="shared" si="74"/>
        <v>0</v>
      </c>
      <c r="AD91" s="128">
        <f t="shared" si="75"/>
        <v>0</v>
      </c>
      <c r="AE91" s="128">
        <f t="shared" si="75"/>
        <v>0</v>
      </c>
      <c r="AF91" s="128">
        <f t="shared" si="80"/>
        <v>0</v>
      </c>
      <c r="AG91" s="128">
        <f t="shared" si="80"/>
        <v>0</v>
      </c>
      <c r="AH91" s="128">
        <f t="shared" si="80"/>
        <v>0</v>
      </c>
      <c r="AI91" s="128">
        <f t="shared" si="80"/>
        <v>0</v>
      </c>
      <c r="AJ91" s="128">
        <f t="shared" si="80"/>
        <v>0</v>
      </c>
      <c r="AK91" s="128">
        <f t="shared" si="80"/>
        <v>0</v>
      </c>
      <c r="AL91" s="128">
        <f t="shared" si="80"/>
        <v>0</v>
      </c>
      <c r="AM91" s="128">
        <f t="shared" si="80"/>
        <v>0</v>
      </c>
      <c r="AN91" s="128">
        <f t="shared" si="80"/>
        <v>0</v>
      </c>
      <c r="AO91" s="128">
        <f t="shared" si="80"/>
        <v>0</v>
      </c>
      <c r="AP91" s="128">
        <f t="shared" si="80"/>
        <v>0</v>
      </c>
      <c r="AQ91" s="128">
        <f t="shared" si="80"/>
        <v>0</v>
      </c>
      <c r="AR91" s="128">
        <f t="shared" si="80"/>
        <v>0</v>
      </c>
      <c r="AS91" s="128">
        <f t="shared" si="79"/>
        <v>0</v>
      </c>
      <c r="AT91" s="128">
        <f t="shared" si="79"/>
        <v>0</v>
      </c>
      <c r="AU91" s="128">
        <f t="shared" si="79"/>
        <v>0</v>
      </c>
      <c r="AV91" s="128">
        <f t="shared" si="79"/>
        <v>0</v>
      </c>
      <c r="AW91" s="128">
        <f t="shared" si="79"/>
        <v>0</v>
      </c>
    </row>
    <row r="92" spans="1:49" s="20" customFormat="1" ht="20" x14ac:dyDescent="0.4">
      <c r="A92" s="48"/>
      <c r="B92" s="68"/>
      <c r="C92" s="72" t="s">
        <v>121</v>
      </c>
      <c r="D92" s="82">
        <v>3</v>
      </c>
      <c r="E92" s="130" t="s">
        <v>21</v>
      </c>
      <c r="F92" s="257" t="s">
        <v>178</v>
      </c>
      <c r="G92" s="77" t="s">
        <v>301</v>
      </c>
      <c r="H92" s="77" t="s">
        <v>303</v>
      </c>
      <c r="I92" s="85"/>
      <c r="J92" s="93" t="s">
        <v>19</v>
      </c>
      <c r="K92" s="52">
        <v>1</v>
      </c>
      <c r="L92" s="51">
        <f t="shared" si="77"/>
        <v>0</v>
      </c>
      <c r="M92" s="51" t="str">
        <f t="shared" si="78"/>
        <v>m2</v>
      </c>
      <c r="N92" s="93">
        <v>100</v>
      </c>
      <c r="O92" s="64">
        <f t="shared" si="64"/>
        <v>0</v>
      </c>
      <c r="P92" s="100">
        <v>2026</v>
      </c>
      <c r="Q92" s="53">
        <f t="shared" si="76"/>
        <v>126</v>
      </c>
      <c r="R92" s="93">
        <v>10</v>
      </c>
      <c r="T92" s="128">
        <f t="shared" si="65"/>
        <v>0</v>
      </c>
      <c r="U92" s="128">
        <f t="shared" si="66"/>
        <v>0</v>
      </c>
      <c r="V92" s="128">
        <f t="shared" si="67"/>
        <v>0</v>
      </c>
      <c r="W92" s="128">
        <f t="shared" si="68"/>
        <v>0</v>
      </c>
      <c r="X92" s="128">
        <f t="shared" si="69"/>
        <v>0</v>
      </c>
      <c r="Y92" s="128">
        <f t="shared" si="70"/>
        <v>0</v>
      </c>
      <c r="Z92" s="128">
        <f t="shared" si="71"/>
        <v>0</v>
      </c>
      <c r="AA92" s="128">
        <f t="shared" si="72"/>
        <v>0</v>
      </c>
      <c r="AB92" s="128">
        <f t="shared" si="73"/>
        <v>0</v>
      </c>
      <c r="AC92" s="128">
        <f t="shared" si="74"/>
        <v>0</v>
      </c>
      <c r="AD92" s="128">
        <f t="shared" si="75"/>
        <v>0</v>
      </c>
      <c r="AE92" s="128">
        <f t="shared" si="75"/>
        <v>0</v>
      </c>
      <c r="AF92" s="128">
        <f t="shared" si="80"/>
        <v>0</v>
      </c>
      <c r="AG92" s="128">
        <f t="shared" si="80"/>
        <v>0</v>
      </c>
      <c r="AH92" s="128">
        <f t="shared" si="80"/>
        <v>0</v>
      </c>
      <c r="AI92" s="128">
        <f t="shared" si="80"/>
        <v>0</v>
      </c>
      <c r="AJ92" s="128">
        <f t="shared" si="80"/>
        <v>0</v>
      </c>
      <c r="AK92" s="128">
        <f t="shared" si="80"/>
        <v>0</v>
      </c>
      <c r="AL92" s="128">
        <f t="shared" si="80"/>
        <v>0</v>
      </c>
      <c r="AM92" s="128">
        <f t="shared" si="80"/>
        <v>0</v>
      </c>
      <c r="AN92" s="128">
        <f t="shared" si="80"/>
        <v>0</v>
      </c>
      <c r="AO92" s="128">
        <f t="shared" si="80"/>
        <v>0</v>
      </c>
      <c r="AP92" s="128">
        <f t="shared" si="80"/>
        <v>0</v>
      </c>
      <c r="AQ92" s="128">
        <f t="shared" si="80"/>
        <v>0</v>
      </c>
      <c r="AR92" s="128">
        <f t="shared" si="80"/>
        <v>0</v>
      </c>
      <c r="AS92" s="128">
        <f t="shared" si="79"/>
        <v>0</v>
      </c>
      <c r="AT92" s="128">
        <f t="shared" si="79"/>
        <v>0</v>
      </c>
      <c r="AU92" s="128">
        <f t="shared" si="79"/>
        <v>0</v>
      </c>
      <c r="AV92" s="128">
        <f t="shared" si="79"/>
        <v>0</v>
      </c>
      <c r="AW92" s="128">
        <f t="shared" si="79"/>
        <v>0</v>
      </c>
    </row>
    <row r="93" spans="1:49" s="20" customFormat="1" ht="20" x14ac:dyDescent="0.4">
      <c r="A93" s="48"/>
      <c r="B93" s="68"/>
      <c r="C93" s="72" t="s">
        <v>197</v>
      </c>
      <c r="D93" s="82">
        <v>3</v>
      </c>
      <c r="E93" s="130" t="s">
        <v>21</v>
      </c>
      <c r="F93" s="257"/>
      <c r="G93" s="77" t="s">
        <v>301</v>
      </c>
      <c r="H93" s="77" t="s">
        <v>303</v>
      </c>
      <c r="I93" s="85"/>
      <c r="J93" s="93" t="s">
        <v>20</v>
      </c>
      <c r="K93" s="52">
        <v>1</v>
      </c>
      <c r="L93" s="51">
        <f t="shared" si="77"/>
        <v>0</v>
      </c>
      <c r="M93" s="51" t="str">
        <f t="shared" si="78"/>
        <v>m1</v>
      </c>
      <c r="N93" s="93">
        <v>20</v>
      </c>
      <c r="O93" s="64">
        <f t="shared" si="64"/>
        <v>0</v>
      </c>
      <c r="P93" s="100">
        <v>2026</v>
      </c>
      <c r="Q93" s="53">
        <f t="shared" si="76"/>
        <v>126</v>
      </c>
      <c r="R93" s="93">
        <v>10</v>
      </c>
      <c r="T93" s="128">
        <f t="shared" si="65"/>
        <v>0</v>
      </c>
      <c r="U93" s="128">
        <f t="shared" si="66"/>
        <v>0</v>
      </c>
      <c r="V93" s="128">
        <f t="shared" si="67"/>
        <v>0</v>
      </c>
      <c r="W93" s="128">
        <f t="shared" si="68"/>
        <v>0</v>
      </c>
      <c r="X93" s="128">
        <f t="shared" si="69"/>
        <v>0</v>
      </c>
      <c r="Y93" s="128">
        <f t="shared" si="70"/>
        <v>0</v>
      </c>
      <c r="Z93" s="128">
        <f t="shared" si="71"/>
        <v>0</v>
      </c>
      <c r="AA93" s="128">
        <f t="shared" si="72"/>
        <v>0</v>
      </c>
      <c r="AB93" s="128">
        <f t="shared" si="73"/>
        <v>0</v>
      </c>
      <c r="AC93" s="128">
        <f t="shared" si="74"/>
        <v>0</v>
      </c>
      <c r="AD93" s="128">
        <f t="shared" si="75"/>
        <v>0</v>
      </c>
      <c r="AE93" s="128">
        <f t="shared" si="75"/>
        <v>0</v>
      </c>
      <c r="AF93" s="128">
        <f t="shared" si="80"/>
        <v>0</v>
      </c>
      <c r="AG93" s="128">
        <f t="shared" si="80"/>
        <v>0</v>
      </c>
      <c r="AH93" s="128">
        <f t="shared" si="80"/>
        <v>0</v>
      </c>
      <c r="AI93" s="128">
        <f t="shared" si="80"/>
        <v>0</v>
      </c>
      <c r="AJ93" s="128">
        <f t="shared" si="80"/>
        <v>0</v>
      </c>
      <c r="AK93" s="128">
        <f t="shared" si="80"/>
        <v>0</v>
      </c>
      <c r="AL93" s="128">
        <f t="shared" si="80"/>
        <v>0</v>
      </c>
      <c r="AM93" s="128">
        <f t="shared" si="80"/>
        <v>0</v>
      </c>
      <c r="AN93" s="128">
        <f t="shared" si="80"/>
        <v>0</v>
      </c>
      <c r="AO93" s="128">
        <f t="shared" si="80"/>
        <v>0</v>
      </c>
      <c r="AP93" s="128">
        <f t="shared" si="80"/>
        <v>0</v>
      </c>
      <c r="AQ93" s="128">
        <f t="shared" si="80"/>
        <v>0</v>
      </c>
      <c r="AR93" s="128">
        <f t="shared" si="80"/>
        <v>0</v>
      </c>
      <c r="AS93" s="128">
        <f t="shared" si="79"/>
        <v>0</v>
      </c>
      <c r="AT93" s="128">
        <f t="shared" si="79"/>
        <v>0</v>
      </c>
      <c r="AU93" s="128">
        <f t="shared" si="79"/>
        <v>0</v>
      </c>
      <c r="AV93" s="128">
        <f t="shared" si="79"/>
        <v>0</v>
      </c>
      <c r="AW93" s="128">
        <f t="shared" si="79"/>
        <v>0</v>
      </c>
    </row>
    <row r="94" spans="1:49" s="20" customFormat="1" ht="20" x14ac:dyDescent="0.4">
      <c r="A94" s="48"/>
      <c r="B94" s="68"/>
      <c r="C94" s="72" t="s">
        <v>122</v>
      </c>
      <c r="D94" s="82"/>
      <c r="E94" s="130" t="s">
        <v>21</v>
      </c>
      <c r="F94" s="257"/>
      <c r="G94" s="77"/>
      <c r="H94" s="77"/>
      <c r="I94" s="85"/>
      <c r="J94" s="93" t="s">
        <v>192</v>
      </c>
      <c r="K94" s="52">
        <v>1</v>
      </c>
      <c r="L94" s="51">
        <f t="shared" si="77"/>
        <v>0</v>
      </c>
      <c r="M94" s="51" t="str">
        <f t="shared" si="78"/>
        <v>ps</v>
      </c>
      <c r="N94" s="93">
        <v>750</v>
      </c>
      <c r="O94" s="64">
        <f t="shared" si="64"/>
        <v>0</v>
      </c>
      <c r="P94" s="101">
        <v>2026</v>
      </c>
      <c r="Q94" s="53">
        <f t="shared" si="76"/>
        <v>126</v>
      </c>
      <c r="R94" s="93">
        <v>10</v>
      </c>
      <c r="T94" s="128">
        <f t="shared" si="65"/>
        <v>0</v>
      </c>
      <c r="U94" s="128">
        <f t="shared" si="66"/>
        <v>0</v>
      </c>
      <c r="V94" s="128">
        <f t="shared" si="67"/>
        <v>0</v>
      </c>
      <c r="W94" s="128">
        <f t="shared" si="68"/>
        <v>0</v>
      </c>
      <c r="X94" s="128">
        <f t="shared" si="69"/>
        <v>0</v>
      </c>
      <c r="Y94" s="128">
        <f t="shared" si="70"/>
        <v>0</v>
      </c>
      <c r="Z94" s="128">
        <f t="shared" si="71"/>
        <v>0</v>
      </c>
      <c r="AA94" s="128">
        <f t="shared" si="72"/>
        <v>0</v>
      </c>
      <c r="AB94" s="128">
        <f t="shared" si="73"/>
        <v>0</v>
      </c>
      <c r="AC94" s="128">
        <f t="shared" si="74"/>
        <v>0</v>
      </c>
      <c r="AD94" s="128">
        <f t="shared" si="75"/>
        <v>0</v>
      </c>
      <c r="AE94" s="128">
        <f t="shared" si="75"/>
        <v>0</v>
      </c>
      <c r="AF94" s="128">
        <f t="shared" si="80"/>
        <v>0</v>
      </c>
      <c r="AG94" s="128">
        <f t="shared" si="80"/>
        <v>0</v>
      </c>
      <c r="AH94" s="128">
        <f t="shared" si="80"/>
        <v>0</v>
      </c>
      <c r="AI94" s="128">
        <f t="shared" si="80"/>
        <v>0</v>
      </c>
      <c r="AJ94" s="128">
        <f t="shared" si="80"/>
        <v>0</v>
      </c>
      <c r="AK94" s="128">
        <f t="shared" si="80"/>
        <v>0</v>
      </c>
      <c r="AL94" s="128">
        <f t="shared" si="80"/>
        <v>0</v>
      </c>
      <c r="AM94" s="128">
        <f t="shared" si="80"/>
        <v>0</v>
      </c>
      <c r="AN94" s="128">
        <f t="shared" si="80"/>
        <v>0</v>
      </c>
      <c r="AO94" s="128">
        <f t="shared" si="80"/>
        <v>0</v>
      </c>
      <c r="AP94" s="128">
        <f t="shared" si="80"/>
        <v>0</v>
      </c>
      <c r="AQ94" s="128">
        <f t="shared" si="80"/>
        <v>0</v>
      </c>
      <c r="AR94" s="128">
        <f t="shared" si="80"/>
        <v>0</v>
      </c>
      <c r="AS94" s="128">
        <f t="shared" si="79"/>
        <v>0</v>
      </c>
      <c r="AT94" s="128">
        <f t="shared" si="79"/>
        <v>0</v>
      </c>
      <c r="AU94" s="128">
        <f t="shared" si="79"/>
        <v>0</v>
      </c>
      <c r="AV94" s="128">
        <f t="shared" si="79"/>
        <v>0</v>
      </c>
      <c r="AW94" s="128">
        <f t="shared" si="79"/>
        <v>0</v>
      </c>
    </row>
    <row r="95" spans="1:49" s="20" customFormat="1" ht="20" x14ac:dyDescent="0.4">
      <c r="A95" s="48"/>
      <c r="B95" s="68"/>
      <c r="C95" s="72" t="s">
        <v>123</v>
      </c>
      <c r="D95" s="82"/>
      <c r="E95" s="130" t="s">
        <v>21</v>
      </c>
      <c r="F95" s="257"/>
      <c r="G95" s="77"/>
      <c r="H95" s="77"/>
      <c r="I95" s="85"/>
      <c r="J95" s="93" t="s">
        <v>192</v>
      </c>
      <c r="K95" s="52">
        <v>1</v>
      </c>
      <c r="L95" s="51">
        <f t="shared" si="77"/>
        <v>0</v>
      </c>
      <c r="M95" s="51" t="str">
        <f t="shared" si="78"/>
        <v>ps</v>
      </c>
      <c r="N95" s="93">
        <v>1200</v>
      </c>
      <c r="O95" s="64">
        <f t="shared" si="64"/>
        <v>0</v>
      </c>
      <c r="P95" s="101">
        <v>0</v>
      </c>
      <c r="Q95" s="53">
        <f t="shared" si="76"/>
        <v>-1900</v>
      </c>
      <c r="R95" s="93">
        <v>0</v>
      </c>
      <c r="T95" s="128">
        <f t="shared" si="65"/>
        <v>0</v>
      </c>
      <c r="U95" s="128">
        <f t="shared" si="66"/>
        <v>0</v>
      </c>
      <c r="V95" s="128">
        <f t="shared" si="67"/>
        <v>0</v>
      </c>
      <c r="W95" s="128">
        <f t="shared" si="68"/>
        <v>0</v>
      </c>
      <c r="X95" s="128">
        <f t="shared" si="69"/>
        <v>0</v>
      </c>
      <c r="Y95" s="128">
        <f t="shared" si="70"/>
        <v>0</v>
      </c>
      <c r="Z95" s="128">
        <f t="shared" si="71"/>
        <v>0</v>
      </c>
      <c r="AA95" s="128">
        <f t="shared" si="72"/>
        <v>0</v>
      </c>
      <c r="AB95" s="128">
        <f t="shared" si="73"/>
        <v>0</v>
      </c>
      <c r="AC95" s="128">
        <f t="shared" si="74"/>
        <v>0</v>
      </c>
      <c r="AD95" s="128">
        <f t="shared" si="75"/>
        <v>0</v>
      </c>
      <c r="AE95" s="128">
        <f t="shared" si="75"/>
        <v>0</v>
      </c>
      <c r="AF95" s="128">
        <f t="shared" si="80"/>
        <v>0</v>
      </c>
      <c r="AG95" s="128">
        <f t="shared" si="80"/>
        <v>0</v>
      </c>
      <c r="AH95" s="128">
        <f t="shared" si="80"/>
        <v>0</v>
      </c>
      <c r="AI95" s="128">
        <f t="shared" si="80"/>
        <v>0</v>
      </c>
      <c r="AJ95" s="128">
        <f t="shared" si="80"/>
        <v>0</v>
      </c>
      <c r="AK95" s="128">
        <f t="shared" si="80"/>
        <v>0</v>
      </c>
      <c r="AL95" s="128">
        <f t="shared" si="80"/>
        <v>0</v>
      </c>
      <c r="AM95" s="128">
        <f t="shared" si="80"/>
        <v>0</v>
      </c>
      <c r="AN95" s="128">
        <f t="shared" si="80"/>
        <v>0</v>
      </c>
      <c r="AO95" s="128">
        <f t="shared" si="80"/>
        <v>0</v>
      </c>
      <c r="AP95" s="128">
        <f t="shared" si="80"/>
        <v>0</v>
      </c>
      <c r="AQ95" s="128">
        <f t="shared" si="80"/>
        <v>0</v>
      </c>
      <c r="AR95" s="128">
        <f t="shared" si="80"/>
        <v>0</v>
      </c>
      <c r="AS95" s="128">
        <f t="shared" si="79"/>
        <v>0</v>
      </c>
      <c r="AT95" s="128">
        <f t="shared" si="79"/>
        <v>0</v>
      </c>
      <c r="AU95" s="128">
        <f t="shared" si="79"/>
        <v>0</v>
      </c>
      <c r="AV95" s="128">
        <f t="shared" si="79"/>
        <v>0</v>
      </c>
      <c r="AW95" s="128">
        <f t="shared" si="79"/>
        <v>0</v>
      </c>
    </row>
    <row r="96" spans="1:49" s="20" customFormat="1" ht="20" x14ac:dyDescent="0.4">
      <c r="A96" s="48"/>
      <c r="B96" s="68"/>
      <c r="C96" s="72"/>
      <c r="D96" s="82"/>
      <c r="E96" s="130" t="s">
        <v>21</v>
      </c>
      <c r="F96" s="257"/>
      <c r="G96" s="77"/>
      <c r="H96" s="77"/>
      <c r="I96" s="85"/>
      <c r="J96" s="93"/>
      <c r="K96" s="52">
        <v>1</v>
      </c>
      <c r="L96" s="51">
        <f>+I96*K96</f>
        <v>0</v>
      </c>
      <c r="M96" s="51">
        <f>+J96</f>
        <v>0</v>
      </c>
      <c r="N96" s="93"/>
      <c r="O96" s="64">
        <f t="shared" si="64"/>
        <v>0</v>
      </c>
      <c r="P96" s="100"/>
      <c r="Q96" s="53">
        <f t="shared" si="76"/>
        <v>-1900</v>
      </c>
      <c r="R96" s="93"/>
      <c r="T96" s="128">
        <f t="shared" si="65"/>
        <v>0</v>
      </c>
      <c r="U96" s="128">
        <f t="shared" si="66"/>
        <v>0</v>
      </c>
      <c r="V96" s="128">
        <f t="shared" si="67"/>
        <v>0</v>
      </c>
      <c r="W96" s="128">
        <f t="shared" si="68"/>
        <v>0</v>
      </c>
      <c r="X96" s="128">
        <f t="shared" si="69"/>
        <v>0</v>
      </c>
      <c r="Y96" s="128">
        <f t="shared" si="70"/>
        <v>0</v>
      </c>
      <c r="Z96" s="128">
        <f t="shared" si="71"/>
        <v>0</v>
      </c>
      <c r="AA96" s="128">
        <f t="shared" si="72"/>
        <v>0</v>
      </c>
      <c r="AB96" s="128">
        <f t="shared" si="73"/>
        <v>0</v>
      </c>
      <c r="AC96" s="128">
        <f t="shared" si="74"/>
        <v>0</v>
      </c>
      <c r="AD96" s="128">
        <f t="shared" si="75"/>
        <v>0</v>
      </c>
      <c r="AE96" s="128">
        <f t="shared" si="75"/>
        <v>0</v>
      </c>
      <c r="AF96" s="128">
        <f t="shared" si="80"/>
        <v>0</v>
      </c>
      <c r="AG96" s="128">
        <f t="shared" si="80"/>
        <v>0</v>
      </c>
      <c r="AH96" s="128">
        <f t="shared" si="80"/>
        <v>0</v>
      </c>
      <c r="AI96" s="128">
        <f t="shared" si="80"/>
        <v>0</v>
      </c>
      <c r="AJ96" s="128">
        <f t="shared" si="80"/>
        <v>0</v>
      </c>
      <c r="AK96" s="128">
        <f t="shared" si="80"/>
        <v>0</v>
      </c>
      <c r="AL96" s="128">
        <f t="shared" si="80"/>
        <v>0</v>
      </c>
      <c r="AM96" s="128">
        <f t="shared" si="80"/>
        <v>0</v>
      </c>
      <c r="AN96" s="128">
        <f t="shared" si="80"/>
        <v>0</v>
      </c>
      <c r="AO96" s="128">
        <f t="shared" si="80"/>
        <v>0</v>
      </c>
      <c r="AP96" s="128">
        <f t="shared" si="80"/>
        <v>0</v>
      </c>
      <c r="AQ96" s="128">
        <f t="shared" si="80"/>
        <v>0</v>
      </c>
      <c r="AR96" s="128">
        <f t="shared" si="80"/>
        <v>0</v>
      </c>
      <c r="AS96" s="128">
        <f t="shared" si="79"/>
        <v>0</v>
      </c>
      <c r="AT96" s="128">
        <f t="shared" si="79"/>
        <v>0</v>
      </c>
      <c r="AU96" s="128">
        <f t="shared" si="79"/>
        <v>0</v>
      </c>
      <c r="AV96" s="128">
        <f t="shared" si="79"/>
        <v>0</v>
      </c>
      <c r="AW96" s="128">
        <f t="shared" si="79"/>
        <v>0</v>
      </c>
    </row>
    <row r="97" spans="1:49" s="20" customFormat="1" ht="20" x14ac:dyDescent="0.4">
      <c r="A97" s="48"/>
      <c r="B97" s="69" t="s">
        <v>40</v>
      </c>
      <c r="C97" s="72"/>
      <c r="D97" s="82"/>
      <c r="E97" s="130" t="s">
        <v>21</v>
      </c>
      <c r="F97" s="257"/>
      <c r="G97" s="77"/>
      <c r="H97" s="77"/>
      <c r="I97" s="85"/>
      <c r="J97" s="93"/>
      <c r="K97" s="52">
        <v>1</v>
      </c>
      <c r="L97" s="51">
        <f t="shared" ref="L97:L124" si="81">+I97*K97</f>
        <v>0</v>
      </c>
      <c r="M97" s="51">
        <f t="shared" ref="M97:M124" si="82">+J97</f>
        <v>0</v>
      </c>
      <c r="N97" s="93"/>
      <c r="O97" s="64">
        <f t="shared" si="64"/>
        <v>0</v>
      </c>
      <c r="P97" s="102"/>
      <c r="Q97" s="53">
        <f t="shared" si="76"/>
        <v>-1900</v>
      </c>
      <c r="R97" s="93"/>
      <c r="T97" s="128">
        <f t="shared" si="65"/>
        <v>0</v>
      </c>
      <c r="U97" s="128">
        <f t="shared" si="66"/>
        <v>0</v>
      </c>
      <c r="V97" s="128">
        <f t="shared" si="67"/>
        <v>0</v>
      </c>
      <c r="W97" s="128">
        <f t="shared" si="68"/>
        <v>0</v>
      </c>
      <c r="X97" s="128">
        <f t="shared" si="69"/>
        <v>0</v>
      </c>
      <c r="Y97" s="128">
        <f t="shared" si="70"/>
        <v>0</v>
      </c>
      <c r="Z97" s="128">
        <f t="shared" si="71"/>
        <v>0</v>
      </c>
      <c r="AA97" s="128">
        <f t="shared" si="72"/>
        <v>0</v>
      </c>
      <c r="AB97" s="128">
        <f t="shared" si="73"/>
        <v>0</v>
      </c>
      <c r="AC97" s="128">
        <f t="shared" si="74"/>
        <v>0</v>
      </c>
      <c r="AD97" s="128">
        <f t="shared" si="75"/>
        <v>0</v>
      </c>
      <c r="AE97" s="128">
        <f t="shared" si="75"/>
        <v>0</v>
      </c>
      <c r="AF97" s="128">
        <f t="shared" si="80"/>
        <v>0</v>
      </c>
      <c r="AG97" s="128">
        <f t="shared" si="80"/>
        <v>0</v>
      </c>
      <c r="AH97" s="128">
        <f t="shared" si="80"/>
        <v>0</v>
      </c>
      <c r="AI97" s="128">
        <f t="shared" si="80"/>
        <v>0</v>
      </c>
      <c r="AJ97" s="128">
        <f t="shared" si="80"/>
        <v>0</v>
      </c>
      <c r="AK97" s="128">
        <f t="shared" si="80"/>
        <v>0</v>
      </c>
      <c r="AL97" s="128">
        <f t="shared" si="80"/>
        <v>0</v>
      </c>
      <c r="AM97" s="128">
        <f t="shared" si="80"/>
        <v>0</v>
      </c>
      <c r="AN97" s="128">
        <f t="shared" si="80"/>
        <v>0</v>
      </c>
      <c r="AO97" s="128">
        <f t="shared" si="80"/>
        <v>0</v>
      </c>
      <c r="AP97" s="128">
        <f t="shared" si="80"/>
        <v>0</v>
      </c>
      <c r="AQ97" s="128">
        <f t="shared" si="80"/>
        <v>0</v>
      </c>
      <c r="AR97" s="128">
        <f t="shared" si="80"/>
        <v>0</v>
      </c>
      <c r="AS97" s="128">
        <f t="shared" si="79"/>
        <v>0</v>
      </c>
      <c r="AT97" s="128">
        <f t="shared" si="79"/>
        <v>0</v>
      </c>
      <c r="AU97" s="128">
        <f t="shared" si="79"/>
        <v>0</v>
      </c>
      <c r="AV97" s="128">
        <f t="shared" si="79"/>
        <v>0</v>
      </c>
      <c r="AW97" s="128">
        <f t="shared" si="79"/>
        <v>0</v>
      </c>
    </row>
    <row r="98" spans="1:49" s="20" customFormat="1" ht="20" x14ac:dyDescent="0.4">
      <c r="A98" s="48"/>
      <c r="B98" s="69" t="s">
        <v>41</v>
      </c>
      <c r="C98" s="72" t="s">
        <v>124</v>
      </c>
      <c r="D98" s="82">
        <v>4</v>
      </c>
      <c r="E98" s="130" t="s">
        <v>21</v>
      </c>
      <c r="F98" s="257" t="s">
        <v>331</v>
      </c>
      <c r="G98" s="77"/>
      <c r="H98" s="77" t="s">
        <v>349</v>
      </c>
      <c r="I98" s="85"/>
      <c r="J98" s="93" t="s">
        <v>12</v>
      </c>
      <c r="K98" s="52">
        <v>1</v>
      </c>
      <c r="L98" s="51">
        <f t="shared" si="81"/>
        <v>0</v>
      </c>
      <c r="M98" s="51" t="str">
        <f t="shared" si="82"/>
        <v>st</v>
      </c>
      <c r="N98" s="93">
        <v>750</v>
      </c>
      <c r="O98" s="64">
        <f t="shared" si="64"/>
        <v>0</v>
      </c>
      <c r="P98" s="103">
        <v>2030</v>
      </c>
      <c r="Q98" s="53">
        <f t="shared" si="76"/>
        <v>130</v>
      </c>
      <c r="R98" s="93">
        <v>48</v>
      </c>
      <c r="T98" s="128">
        <f t="shared" si="65"/>
        <v>0</v>
      </c>
      <c r="U98" s="128">
        <f t="shared" si="66"/>
        <v>0</v>
      </c>
      <c r="V98" s="128">
        <f t="shared" si="67"/>
        <v>0</v>
      </c>
      <c r="W98" s="128">
        <f t="shared" si="68"/>
        <v>0</v>
      </c>
      <c r="X98" s="128">
        <f t="shared" si="69"/>
        <v>0</v>
      </c>
      <c r="Y98" s="128">
        <f t="shared" si="70"/>
        <v>0</v>
      </c>
      <c r="Z98" s="128">
        <f t="shared" si="71"/>
        <v>0</v>
      </c>
      <c r="AA98" s="128">
        <f t="shared" si="72"/>
        <v>0</v>
      </c>
      <c r="AB98" s="128">
        <f t="shared" si="73"/>
        <v>0</v>
      </c>
      <c r="AC98" s="128">
        <f t="shared" si="74"/>
        <v>0</v>
      </c>
      <c r="AD98" s="128">
        <f t="shared" ref="AD98:AE113" si="83">IF(AND($O98&gt;0,AD$12&gt;$Q98+1899),IF(MOD((AD$12-1900-$Q98),IF($R98=0,100,$R98))=0,$O98,0),0)*$AC$13</f>
        <v>0</v>
      </c>
      <c r="AE98" s="128">
        <f t="shared" si="83"/>
        <v>0</v>
      </c>
      <c r="AF98" s="128">
        <f t="shared" si="80"/>
        <v>0</v>
      </c>
      <c r="AG98" s="128">
        <f t="shared" si="80"/>
        <v>0</v>
      </c>
      <c r="AH98" s="128">
        <f t="shared" si="80"/>
        <v>0</v>
      </c>
      <c r="AI98" s="128">
        <f t="shared" si="80"/>
        <v>0</v>
      </c>
      <c r="AJ98" s="128">
        <f t="shared" si="80"/>
        <v>0</v>
      </c>
      <c r="AK98" s="128">
        <f t="shared" si="80"/>
        <v>0</v>
      </c>
      <c r="AL98" s="128">
        <f t="shared" si="80"/>
        <v>0</v>
      </c>
      <c r="AM98" s="128">
        <f t="shared" si="80"/>
        <v>0</v>
      </c>
      <c r="AN98" s="128">
        <f t="shared" si="80"/>
        <v>0</v>
      </c>
      <c r="AO98" s="128">
        <f t="shared" si="80"/>
        <v>0</v>
      </c>
      <c r="AP98" s="128">
        <f t="shared" si="80"/>
        <v>0</v>
      </c>
      <c r="AQ98" s="128">
        <f t="shared" si="80"/>
        <v>0</v>
      </c>
      <c r="AR98" s="128">
        <f t="shared" si="80"/>
        <v>0</v>
      </c>
      <c r="AS98" s="128">
        <f t="shared" si="79"/>
        <v>0</v>
      </c>
      <c r="AT98" s="128">
        <f t="shared" si="79"/>
        <v>0</v>
      </c>
      <c r="AU98" s="128">
        <f t="shared" si="79"/>
        <v>0</v>
      </c>
      <c r="AV98" s="128">
        <f t="shared" si="79"/>
        <v>0</v>
      </c>
      <c r="AW98" s="128">
        <f t="shared" si="79"/>
        <v>0</v>
      </c>
    </row>
    <row r="99" spans="1:49" s="20" customFormat="1" ht="15.75" customHeight="1" x14ac:dyDescent="0.4">
      <c r="A99" s="48"/>
      <c r="B99" s="69"/>
      <c r="C99" s="72"/>
      <c r="D99" s="82"/>
      <c r="E99" s="130" t="s">
        <v>21</v>
      </c>
      <c r="F99" s="257"/>
      <c r="G99" s="77"/>
      <c r="H99" s="77" t="s">
        <v>21</v>
      </c>
      <c r="I99" s="85"/>
      <c r="J99" s="93"/>
      <c r="K99" s="52">
        <v>1</v>
      </c>
      <c r="L99" s="51">
        <f t="shared" si="81"/>
        <v>0</v>
      </c>
      <c r="M99" s="51">
        <f t="shared" si="82"/>
        <v>0</v>
      </c>
      <c r="N99" s="93"/>
      <c r="O99" s="64">
        <f t="shared" si="64"/>
        <v>0</v>
      </c>
      <c r="P99" s="103"/>
      <c r="Q99" s="53">
        <f t="shared" si="76"/>
        <v>-1900</v>
      </c>
      <c r="R99" s="93"/>
      <c r="T99" s="128">
        <f t="shared" si="65"/>
        <v>0</v>
      </c>
      <c r="U99" s="128">
        <f t="shared" si="66"/>
        <v>0</v>
      </c>
      <c r="V99" s="128">
        <f t="shared" si="67"/>
        <v>0</v>
      </c>
      <c r="W99" s="128">
        <f t="shared" si="68"/>
        <v>0</v>
      </c>
      <c r="X99" s="128">
        <f t="shared" si="69"/>
        <v>0</v>
      </c>
      <c r="Y99" s="128">
        <f t="shared" si="70"/>
        <v>0</v>
      </c>
      <c r="Z99" s="128">
        <f t="shared" si="71"/>
        <v>0</v>
      </c>
      <c r="AA99" s="128">
        <f t="shared" si="72"/>
        <v>0</v>
      </c>
      <c r="AB99" s="128">
        <f t="shared" si="73"/>
        <v>0</v>
      </c>
      <c r="AC99" s="128">
        <f t="shared" si="74"/>
        <v>0</v>
      </c>
      <c r="AD99" s="128">
        <f t="shared" si="83"/>
        <v>0</v>
      </c>
      <c r="AE99" s="128">
        <f t="shared" si="83"/>
        <v>0</v>
      </c>
      <c r="AF99" s="128">
        <f t="shared" si="80"/>
        <v>0</v>
      </c>
      <c r="AG99" s="128">
        <f t="shared" si="80"/>
        <v>0</v>
      </c>
      <c r="AH99" s="128">
        <f t="shared" si="80"/>
        <v>0</v>
      </c>
      <c r="AI99" s="128">
        <f t="shared" si="80"/>
        <v>0</v>
      </c>
      <c r="AJ99" s="128">
        <f t="shared" si="80"/>
        <v>0</v>
      </c>
      <c r="AK99" s="128">
        <f t="shared" si="80"/>
        <v>0</v>
      </c>
      <c r="AL99" s="128">
        <f t="shared" si="80"/>
        <v>0</v>
      </c>
      <c r="AM99" s="128">
        <f t="shared" si="80"/>
        <v>0</v>
      </c>
      <c r="AN99" s="128">
        <f t="shared" si="80"/>
        <v>0</v>
      </c>
      <c r="AO99" s="128">
        <f t="shared" si="80"/>
        <v>0</v>
      </c>
      <c r="AP99" s="128">
        <f t="shared" si="80"/>
        <v>0</v>
      </c>
      <c r="AQ99" s="128">
        <f t="shared" si="80"/>
        <v>0</v>
      </c>
      <c r="AR99" s="128">
        <f t="shared" si="80"/>
        <v>0</v>
      </c>
      <c r="AS99" s="128">
        <f t="shared" si="79"/>
        <v>0</v>
      </c>
      <c r="AT99" s="128">
        <f t="shared" si="79"/>
        <v>0</v>
      </c>
      <c r="AU99" s="128">
        <f t="shared" si="79"/>
        <v>0</v>
      </c>
      <c r="AV99" s="128">
        <f t="shared" si="79"/>
        <v>0</v>
      </c>
      <c r="AW99" s="128">
        <f t="shared" si="79"/>
        <v>0</v>
      </c>
    </row>
    <row r="100" spans="1:49" s="20" customFormat="1" ht="15" customHeight="1" x14ac:dyDescent="0.4">
      <c r="A100" s="48"/>
      <c r="B100" s="69" t="s">
        <v>42</v>
      </c>
      <c r="C100" s="72" t="s">
        <v>125</v>
      </c>
      <c r="D100" s="82">
        <v>3</v>
      </c>
      <c r="E100" s="130" t="s">
        <v>21</v>
      </c>
      <c r="F100" s="257" t="s">
        <v>332</v>
      </c>
      <c r="G100" s="77"/>
      <c r="H100" s="77" t="s">
        <v>350</v>
      </c>
      <c r="I100" s="85"/>
      <c r="J100" s="93" t="s">
        <v>19</v>
      </c>
      <c r="K100" s="52">
        <v>1</v>
      </c>
      <c r="L100" s="51">
        <f t="shared" si="81"/>
        <v>0</v>
      </c>
      <c r="M100" s="51" t="str">
        <f t="shared" si="82"/>
        <v>m2</v>
      </c>
      <c r="N100" s="93">
        <v>50</v>
      </c>
      <c r="O100" s="64">
        <f t="shared" si="64"/>
        <v>0</v>
      </c>
      <c r="P100" s="97">
        <v>2030</v>
      </c>
      <c r="Q100" s="53">
        <f t="shared" si="76"/>
        <v>130</v>
      </c>
      <c r="R100" s="93">
        <v>24</v>
      </c>
      <c r="T100" s="128">
        <f t="shared" si="65"/>
        <v>0</v>
      </c>
      <c r="U100" s="128">
        <f t="shared" si="66"/>
        <v>0</v>
      </c>
      <c r="V100" s="128">
        <f t="shared" si="67"/>
        <v>0</v>
      </c>
      <c r="W100" s="128">
        <f t="shared" si="68"/>
        <v>0</v>
      </c>
      <c r="X100" s="128">
        <f t="shared" si="69"/>
        <v>0</v>
      </c>
      <c r="Y100" s="128">
        <f t="shared" si="70"/>
        <v>0</v>
      </c>
      <c r="Z100" s="128">
        <f t="shared" si="71"/>
        <v>0</v>
      </c>
      <c r="AA100" s="128">
        <f t="shared" si="72"/>
        <v>0</v>
      </c>
      <c r="AB100" s="128">
        <f t="shared" si="73"/>
        <v>0</v>
      </c>
      <c r="AC100" s="128">
        <f t="shared" si="74"/>
        <v>0</v>
      </c>
      <c r="AD100" s="128">
        <f t="shared" si="83"/>
        <v>0</v>
      </c>
      <c r="AE100" s="128">
        <f t="shared" si="83"/>
        <v>0</v>
      </c>
      <c r="AF100" s="128">
        <f t="shared" si="80"/>
        <v>0</v>
      </c>
      <c r="AG100" s="128">
        <f t="shared" si="80"/>
        <v>0</v>
      </c>
      <c r="AH100" s="128">
        <f t="shared" si="80"/>
        <v>0</v>
      </c>
      <c r="AI100" s="128">
        <f t="shared" si="80"/>
        <v>0</v>
      </c>
      <c r="AJ100" s="128">
        <f t="shared" si="80"/>
        <v>0</v>
      </c>
      <c r="AK100" s="128">
        <f t="shared" si="80"/>
        <v>0</v>
      </c>
      <c r="AL100" s="128">
        <f t="shared" si="80"/>
        <v>0</v>
      </c>
      <c r="AM100" s="128">
        <f t="shared" si="80"/>
        <v>0</v>
      </c>
      <c r="AN100" s="128">
        <f t="shared" si="80"/>
        <v>0</v>
      </c>
      <c r="AO100" s="128">
        <f t="shared" si="80"/>
        <v>0</v>
      </c>
      <c r="AP100" s="128">
        <f t="shared" si="80"/>
        <v>0</v>
      </c>
      <c r="AQ100" s="128">
        <f t="shared" si="80"/>
        <v>0</v>
      </c>
      <c r="AR100" s="128">
        <f t="shared" si="80"/>
        <v>0</v>
      </c>
      <c r="AS100" s="128">
        <f t="shared" si="79"/>
        <v>0</v>
      </c>
      <c r="AT100" s="128">
        <f t="shared" si="79"/>
        <v>0</v>
      </c>
      <c r="AU100" s="128">
        <f t="shared" si="79"/>
        <v>0</v>
      </c>
      <c r="AV100" s="128">
        <f t="shared" si="79"/>
        <v>0</v>
      </c>
      <c r="AW100" s="128">
        <f t="shared" si="79"/>
        <v>0</v>
      </c>
    </row>
    <row r="101" spans="1:49" s="20" customFormat="1" ht="20" x14ac:dyDescent="0.4">
      <c r="A101" s="48"/>
      <c r="B101" s="69"/>
      <c r="C101" s="72" t="s">
        <v>126</v>
      </c>
      <c r="D101" s="82">
        <v>5</v>
      </c>
      <c r="E101" s="130">
        <v>2</v>
      </c>
      <c r="F101" s="257" t="s">
        <v>333</v>
      </c>
      <c r="G101" s="77"/>
      <c r="H101" s="77" t="s">
        <v>350</v>
      </c>
      <c r="I101" s="85"/>
      <c r="J101" s="93" t="s">
        <v>19</v>
      </c>
      <c r="K101" s="52">
        <v>1</v>
      </c>
      <c r="L101" s="51">
        <f t="shared" si="81"/>
        <v>0</v>
      </c>
      <c r="M101" s="51" t="str">
        <f t="shared" si="82"/>
        <v>m2</v>
      </c>
      <c r="N101" s="93">
        <v>45</v>
      </c>
      <c r="O101" s="64">
        <f t="shared" si="64"/>
        <v>0</v>
      </c>
      <c r="P101" s="97">
        <v>2030</v>
      </c>
      <c r="Q101" s="53">
        <f t="shared" si="76"/>
        <v>130</v>
      </c>
      <c r="R101" s="93">
        <v>50</v>
      </c>
      <c r="T101" s="128">
        <f t="shared" si="65"/>
        <v>0</v>
      </c>
      <c r="U101" s="128">
        <f t="shared" si="66"/>
        <v>0</v>
      </c>
      <c r="V101" s="128">
        <f t="shared" si="67"/>
        <v>0</v>
      </c>
      <c r="W101" s="128">
        <f t="shared" si="68"/>
        <v>0</v>
      </c>
      <c r="X101" s="128">
        <f t="shared" si="69"/>
        <v>0</v>
      </c>
      <c r="Y101" s="128">
        <f t="shared" si="70"/>
        <v>0</v>
      </c>
      <c r="Z101" s="128">
        <f t="shared" si="71"/>
        <v>0</v>
      </c>
      <c r="AA101" s="128">
        <f t="shared" si="72"/>
        <v>0</v>
      </c>
      <c r="AB101" s="128">
        <f t="shared" si="73"/>
        <v>0</v>
      </c>
      <c r="AC101" s="128">
        <f t="shared" si="74"/>
        <v>0</v>
      </c>
      <c r="AD101" s="128">
        <f t="shared" si="83"/>
        <v>0</v>
      </c>
      <c r="AE101" s="128">
        <f t="shared" si="83"/>
        <v>0</v>
      </c>
      <c r="AF101" s="128">
        <f t="shared" si="80"/>
        <v>0</v>
      </c>
      <c r="AG101" s="128">
        <f t="shared" si="80"/>
        <v>0</v>
      </c>
      <c r="AH101" s="128">
        <f t="shared" si="80"/>
        <v>0</v>
      </c>
      <c r="AI101" s="128">
        <f t="shared" si="80"/>
        <v>0</v>
      </c>
      <c r="AJ101" s="128">
        <f t="shared" si="80"/>
        <v>0</v>
      </c>
      <c r="AK101" s="128">
        <f t="shared" si="80"/>
        <v>0</v>
      </c>
      <c r="AL101" s="128">
        <f t="shared" si="80"/>
        <v>0</v>
      </c>
      <c r="AM101" s="128">
        <f t="shared" si="80"/>
        <v>0</v>
      </c>
      <c r="AN101" s="128">
        <f t="shared" si="80"/>
        <v>0</v>
      </c>
      <c r="AO101" s="128">
        <f t="shared" si="80"/>
        <v>0</v>
      </c>
      <c r="AP101" s="128">
        <f t="shared" si="80"/>
        <v>0</v>
      </c>
      <c r="AQ101" s="128">
        <f t="shared" si="80"/>
        <v>0</v>
      </c>
      <c r="AR101" s="128">
        <f t="shared" si="80"/>
        <v>0</v>
      </c>
      <c r="AS101" s="128">
        <f t="shared" si="79"/>
        <v>0</v>
      </c>
      <c r="AT101" s="128">
        <f t="shared" si="79"/>
        <v>0</v>
      </c>
      <c r="AU101" s="128">
        <f t="shared" si="79"/>
        <v>0</v>
      </c>
      <c r="AV101" s="128">
        <f t="shared" si="79"/>
        <v>0</v>
      </c>
      <c r="AW101" s="128">
        <f t="shared" si="79"/>
        <v>0</v>
      </c>
    </row>
    <row r="102" spans="1:49" s="20" customFormat="1" ht="20" x14ac:dyDescent="0.4">
      <c r="A102" s="48"/>
      <c r="B102" s="69"/>
      <c r="C102" s="72"/>
      <c r="D102" s="82"/>
      <c r="E102" s="130" t="s">
        <v>21</v>
      </c>
      <c r="F102" s="257"/>
      <c r="G102" s="77"/>
      <c r="H102" s="77"/>
      <c r="I102" s="85"/>
      <c r="J102" s="93"/>
      <c r="K102" s="52">
        <v>1</v>
      </c>
      <c r="L102" s="51">
        <f t="shared" si="81"/>
        <v>0</v>
      </c>
      <c r="M102" s="51">
        <f t="shared" si="82"/>
        <v>0</v>
      </c>
      <c r="N102" s="93"/>
      <c r="O102" s="64">
        <f t="shared" si="64"/>
        <v>0</v>
      </c>
      <c r="P102" s="97"/>
      <c r="Q102" s="53">
        <f t="shared" si="76"/>
        <v>-1900</v>
      </c>
      <c r="R102" s="93"/>
      <c r="T102" s="128">
        <f t="shared" si="65"/>
        <v>0</v>
      </c>
      <c r="U102" s="128">
        <f t="shared" si="66"/>
        <v>0</v>
      </c>
      <c r="V102" s="128">
        <f t="shared" si="67"/>
        <v>0</v>
      </c>
      <c r="W102" s="128">
        <f t="shared" si="68"/>
        <v>0</v>
      </c>
      <c r="X102" s="128">
        <f t="shared" si="69"/>
        <v>0</v>
      </c>
      <c r="Y102" s="128">
        <f t="shared" si="70"/>
        <v>0</v>
      </c>
      <c r="Z102" s="128">
        <f t="shared" si="71"/>
        <v>0</v>
      </c>
      <c r="AA102" s="128">
        <f t="shared" si="72"/>
        <v>0</v>
      </c>
      <c r="AB102" s="128">
        <f t="shared" si="73"/>
        <v>0</v>
      </c>
      <c r="AC102" s="128">
        <f t="shared" si="74"/>
        <v>0</v>
      </c>
      <c r="AD102" s="128">
        <f t="shared" si="83"/>
        <v>0</v>
      </c>
      <c r="AE102" s="128">
        <f t="shared" si="83"/>
        <v>0</v>
      </c>
      <c r="AF102" s="128">
        <f t="shared" si="80"/>
        <v>0</v>
      </c>
      <c r="AG102" s="128">
        <f t="shared" si="80"/>
        <v>0</v>
      </c>
      <c r="AH102" s="128">
        <f t="shared" si="80"/>
        <v>0</v>
      </c>
      <c r="AI102" s="128">
        <f t="shared" si="80"/>
        <v>0</v>
      </c>
      <c r="AJ102" s="128">
        <f t="shared" si="80"/>
        <v>0</v>
      </c>
      <c r="AK102" s="128">
        <f t="shared" si="80"/>
        <v>0</v>
      </c>
      <c r="AL102" s="128">
        <f t="shared" si="80"/>
        <v>0</v>
      </c>
      <c r="AM102" s="128">
        <f t="shared" si="80"/>
        <v>0</v>
      </c>
      <c r="AN102" s="128">
        <f t="shared" si="80"/>
        <v>0</v>
      </c>
      <c r="AO102" s="128">
        <f t="shared" si="80"/>
        <v>0</v>
      </c>
      <c r="AP102" s="128">
        <f t="shared" si="80"/>
        <v>0</v>
      </c>
      <c r="AQ102" s="128">
        <f t="shared" si="80"/>
        <v>0</v>
      </c>
      <c r="AR102" s="128">
        <f t="shared" si="80"/>
        <v>0</v>
      </c>
      <c r="AS102" s="128">
        <f t="shared" si="79"/>
        <v>0</v>
      </c>
      <c r="AT102" s="128">
        <f t="shared" si="79"/>
        <v>0</v>
      </c>
      <c r="AU102" s="128">
        <f t="shared" si="79"/>
        <v>0</v>
      </c>
      <c r="AV102" s="128">
        <f t="shared" si="79"/>
        <v>0</v>
      </c>
      <c r="AW102" s="128">
        <f t="shared" si="79"/>
        <v>0</v>
      </c>
    </row>
    <row r="103" spans="1:49" s="20" customFormat="1" ht="20" x14ac:dyDescent="0.4">
      <c r="A103" s="48"/>
      <c r="B103" s="69" t="s">
        <v>43</v>
      </c>
      <c r="C103" s="72" t="s">
        <v>127</v>
      </c>
      <c r="D103" s="82">
        <v>2</v>
      </c>
      <c r="E103" s="130" t="s">
        <v>21</v>
      </c>
      <c r="F103" s="257"/>
      <c r="G103" s="77"/>
      <c r="H103" s="77" t="s">
        <v>349</v>
      </c>
      <c r="I103" s="85"/>
      <c r="J103" s="93" t="s">
        <v>10</v>
      </c>
      <c r="K103" s="52">
        <v>1</v>
      </c>
      <c r="L103" s="51">
        <f t="shared" si="81"/>
        <v>0</v>
      </c>
      <c r="M103" s="51" t="str">
        <f t="shared" si="82"/>
        <v>pst</v>
      </c>
      <c r="N103" s="93"/>
      <c r="O103" s="64">
        <f t="shared" si="64"/>
        <v>0</v>
      </c>
      <c r="P103" s="97">
        <v>2030</v>
      </c>
      <c r="Q103" s="53">
        <f t="shared" si="76"/>
        <v>130</v>
      </c>
      <c r="R103" s="93"/>
      <c r="T103" s="128">
        <f t="shared" si="65"/>
        <v>0</v>
      </c>
      <c r="U103" s="128">
        <f t="shared" si="66"/>
        <v>0</v>
      </c>
      <c r="V103" s="128">
        <f t="shared" si="67"/>
        <v>0</v>
      </c>
      <c r="W103" s="128">
        <f t="shared" si="68"/>
        <v>0</v>
      </c>
      <c r="X103" s="128">
        <f t="shared" si="69"/>
        <v>0</v>
      </c>
      <c r="Y103" s="128">
        <f t="shared" si="70"/>
        <v>0</v>
      </c>
      <c r="Z103" s="128">
        <f t="shared" si="71"/>
        <v>0</v>
      </c>
      <c r="AA103" s="128">
        <f t="shared" si="72"/>
        <v>0</v>
      </c>
      <c r="AB103" s="128">
        <f t="shared" si="73"/>
        <v>0</v>
      </c>
      <c r="AC103" s="128">
        <f t="shared" si="74"/>
        <v>0</v>
      </c>
      <c r="AD103" s="128">
        <f t="shared" si="83"/>
        <v>0</v>
      </c>
      <c r="AE103" s="128">
        <f t="shared" si="83"/>
        <v>0</v>
      </c>
      <c r="AF103" s="128">
        <f t="shared" si="80"/>
        <v>0</v>
      </c>
      <c r="AG103" s="128">
        <f t="shared" si="80"/>
        <v>0</v>
      </c>
      <c r="AH103" s="128">
        <f t="shared" si="80"/>
        <v>0</v>
      </c>
      <c r="AI103" s="128">
        <f t="shared" si="80"/>
        <v>0</v>
      </c>
      <c r="AJ103" s="128">
        <f t="shared" si="80"/>
        <v>0</v>
      </c>
      <c r="AK103" s="128">
        <f t="shared" si="80"/>
        <v>0</v>
      </c>
      <c r="AL103" s="128">
        <f t="shared" si="80"/>
        <v>0</v>
      </c>
      <c r="AM103" s="128">
        <f t="shared" si="80"/>
        <v>0</v>
      </c>
      <c r="AN103" s="128">
        <f t="shared" si="80"/>
        <v>0</v>
      </c>
      <c r="AO103" s="128">
        <f t="shared" si="80"/>
        <v>0</v>
      </c>
      <c r="AP103" s="128">
        <f t="shared" si="80"/>
        <v>0</v>
      </c>
      <c r="AQ103" s="128">
        <f t="shared" si="80"/>
        <v>0</v>
      </c>
      <c r="AR103" s="128">
        <f t="shared" si="80"/>
        <v>0</v>
      </c>
      <c r="AS103" s="128">
        <f t="shared" si="79"/>
        <v>0</v>
      </c>
      <c r="AT103" s="128">
        <f t="shared" si="79"/>
        <v>0</v>
      </c>
      <c r="AU103" s="128">
        <f t="shared" si="79"/>
        <v>0</v>
      </c>
      <c r="AV103" s="128">
        <f t="shared" si="79"/>
        <v>0</v>
      </c>
      <c r="AW103" s="128">
        <f t="shared" si="79"/>
        <v>0</v>
      </c>
    </row>
    <row r="104" spans="1:49" s="20" customFormat="1" ht="20" x14ac:dyDescent="0.4">
      <c r="A104" s="48"/>
      <c r="B104" s="69"/>
      <c r="C104" s="72"/>
      <c r="D104" s="82">
        <v>2</v>
      </c>
      <c r="E104" s="130" t="s">
        <v>21</v>
      </c>
      <c r="F104" s="257"/>
      <c r="G104" s="77"/>
      <c r="H104" s="77"/>
      <c r="I104" s="85"/>
      <c r="J104" s="93"/>
      <c r="K104" s="52">
        <v>1</v>
      </c>
      <c r="L104" s="51">
        <f t="shared" si="81"/>
        <v>0</v>
      </c>
      <c r="M104" s="51">
        <f t="shared" si="82"/>
        <v>0</v>
      </c>
      <c r="N104" s="93"/>
      <c r="O104" s="64">
        <f t="shared" si="64"/>
        <v>0</v>
      </c>
      <c r="P104" s="97"/>
      <c r="Q104" s="53">
        <f t="shared" si="76"/>
        <v>-1900</v>
      </c>
      <c r="R104" s="93"/>
      <c r="T104" s="128">
        <f t="shared" si="65"/>
        <v>0</v>
      </c>
      <c r="U104" s="128">
        <f t="shared" si="66"/>
        <v>0</v>
      </c>
      <c r="V104" s="128">
        <f t="shared" si="67"/>
        <v>0</v>
      </c>
      <c r="W104" s="128">
        <f t="shared" si="68"/>
        <v>0</v>
      </c>
      <c r="X104" s="128">
        <f t="shared" si="69"/>
        <v>0</v>
      </c>
      <c r="Y104" s="128">
        <f t="shared" si="70"/>
        <v>0</v>
      </c>
      <c r="Z104" s="128">
        <f t="shared" si="71"/>
        <v>0</v>
      </c>
      <c r="AA104" s="128">
        <f t="shared" si="72"/>
        <v>0</v>
      </c>
      <c r="AB104" s="128">
        <f t="shared" si="73"/>
        <v>0</v>
      </c>
      <c r="AC104" s="128">
        <f t="shared" si="74"/>
        <v>0</v>
      </c>
      <c r="AD104" s="128">
        <f t="shared" si="83"/>
        <v>0</v>
      </c>
      <c r="AE104" s="128">
        <f t="shared" si="83"/>
        <v>0</v>
      </c>
      <c r="AF104" s="128">
        <f t="shared" si="80"/>
        <v>0</v>
      </c>
      <c r="AG104" s="128">
        <f t="shared" si="80"/>
        <v>0</v>
      </c>
      <c r="AH104" s="128">
        <f t="shared" si="80"/>
        <v>0</v>
      </c>
      <c r="AI104" s="128">
        <f t="shared" si="80"/>
        <v>0</v>
      </c>
      <c r="AJ104" s="128">
        <f t="shared" si="80"/>
        <v>0</v>
      </c>
      <c r="AK104" s="128">
        <f t="shared" si="80"/>
        <v>0</v>
      </c>
      <c r="AL104" s="128">
        <f t="shared" si="80"/>
        <v>0</v>
      </c>
      <c r="AM104" s="128">
        <f t="shared" si="80"/>
        <v>0</v>
      </c>
      <c r="AN104" s="128">
        <f t="shared" si="80"/>
        <v>0</v>
      </c>
      <c r="AO104" s="128">
        <f t="shared" si="80"/>
        <v>0</v>
      </c>
      <c r="AP104" s="128">
        <f t="shared" si="80"/>
        <v>0</v>
      </c>
      <c r="AQ104" s="128">
        <f t="shared" si="80"/>
        <v>0</v>
      </c>
      <c r="AR104" s="128">
        <f t="shared" si="80"/>
        <v>0</v>
      </c>
      <c r="AS104" s="128">
        <f t="shared" si="80"/>
        <v>0</v>
      </c>
      <c r="AT104" s="128">
        <f t="shared" si="80"/>
        <v>0</v>
      </c>
      <c r="AU104" s="128">
        <f t="shared" si="80"/>
        <v>0</v>
      </c>
      <c r="AV104" s="128">
        <f t="shared" si="80"/>
        <v>0</v>
      </c>
      <c r="AW104" s="128">
        <f t="shared" si="80"/>
        <v>0</v>
      </c>
    </row>
    <row r="105" spans="1:49" s="20" customFormat="1" ht="20" x14ac:dyDescent="0.4">
      <c r="A105" s="48"/>
      <c r="B105" s="69" t="s">
        <v>44</v>
      </c>
      <c r="C105" s="72" t="s">
        <v>128</v>
      </c>
      <c r="D105" s="82">
        <v>2</v>
      </c>
      <c r="E105" s="130" t="s">
        <v>21</v>
      </c>
      <c r="F105" s="257"/>
      <c r="G105" s="77"/>
      <c r="H105" s="77" t="s">
        <v>349</v>
      </c>
      <c r="I105" s="85"/>
      <c r="J105" s="93" t="s">
        <v>12</v>
      </c>
      <c r="K105" s="52">
        <v>1</v>
      </c>
      <c r="L105" s="51">
        <f t="shared" si="81"/>
        <v>0</v>
      </c>
      <c r="M105" s="51" t="str">
        <f t="shared" si="82"/>
        <v>st</v>
      </c>
      <c r="N105" s="93">
        <v>25</v>
      </c>
      <c r="O105" s="64">
        <f t="shared" si="64"/>
        <v>0</v>
      </c>
      <c r="P105" s="97">
        <v>2024</v>
      </c>
      <c r="Q105" s="53">
        <f t="shared" si="76"/>
        <v>124</v>
      </c>
      <c r="R105" s="93">
        <v>12</v>
      </c>
      <c r="T105" s="128">
        <f t="shared" si="65"/>
        <v>0</v>
      </c>
      <c r="U105" s="128">
        <f t="shared" si="66"/>
        <v>0</v>
      </c>
      <c r="V105" s="128">
        <f t="shared" si="67"/>
        <v>0</v>
      </c>
      <c r="W105" s="128">
        <f t="shared" si="68"/>
        <v>0</v>
      </c>
      <c r="X105" s="128">
        <f t="shared" si="69"/>
        <v>0</v>
      </c>
      <c r="Y105" s="128">
        <f t="shared" si="70"/>
        <v>0</v>
      </c>
      <c r="Z105" s="128">
        <f t="shared" si="71"/>
        <v>0</v>
      </c>
      <c r="AA105" s="128">
        <f t="shared" si="72"/>
        <v>0</v>
      </c>
      <c r="AB105" s="128">
        <f t="shared" si="73"/>
        <v>0</v>
      </c>
      <c r="AC105" s="128">
        <f t="shared" si="74"/>
        <v>0</v>
      </c>
      <c r="AD105" s="128">
        <f t="shared" si="83"/>
        <v>0</v>
      </c>
      <c r="AE105" s="128">
        <f t="shared" si="83"/>
        <v>0</v>
      </c>
      <c r="AF105" s="128">
        <f t="shared" ref="AF105:AW117" si="84">IF(AND($O105&gt;0,AF$12&gt;$Q105+1899),IF(MOD((AF$12-1900-$Q105),IF($R105=0,100,$R105))=0,$O105,0),0)*$AC$13</f>
        <v>0</v>
      </c>
      <c r="AG105" s="128">
        <f t="shared" si="84"/>
        <v>0</v>
      </c>
      <c r="AH105" s="128">
        <f t="shared" si="84"/>
        <v>0</v>
      </c>
      <c r="AI105" s="128">
        <f t="shared" si="84"/>
        <v>0</v>
      </c>
      <c r="AJ105" s="128">
        <f t="shared" si="84"/>
        <v>0</v>
      </c>
      <c r="AK105" s="128">
        <f t="shared" si="84"/>
        <v>0</v>
      </c>
      <c r="AL105" s="128">
        <f t="shared" si="84"/>
        <v>0</v>
      </c>
      <c r="AM105" s="128">
        <f t="shared" si="84"/>
        <v>0</v>
      </c>
      <c r="AN105" s="128">
        <f t="shared" si="84"/>
        <v>0</v>
      </c>
      <c r="AO105" s="128">
        <f t="shared" si="84"/>
        <v>0</v>
      </c>
      <c r="AP105" s="128">
        <f t="shared" si="84"/>
        <v>0</v>
      </c>
      <c r="AQ105" s="128">
        <f t="shared" si="84"/>
        <v>0</v>
      </c>
      <c r="AR105" s="128">
        <f t="shared" si="84"/>
        <v>0</v>
      </c>
      <c r="AS105" s="128">
        <f t="shared" si="84"/>
        <v>0</v>
      </c>
      <c r="AT105" s="128">
        <f t="shared" si="84"/>
        <v>0</v>
      </c>
      <c r="AU105" s="128">
        <f t="shared" si="84"/>
        <v>0</v>
      </c>
      <c r="AV105" s="128">
        <f t="shared" si="84"/>
        <v>0</v>
      </c>
      <c r="AW105" s="128">
        <f t="shared" si="84"/>
        <v>0</v>
      </c>
    </row>
    <row r="106" spans="1:49" s="20" customFormat="1" ht="20" x14ac:dyDescent="0.4">
      <c r="A106" s="48"/>
      <c r="B106" s="69"/>
      <c r="C106" s="72" t="s">
        <v>129</v>
      </c>
      <c r="D106" s="82">
        <v>2</v>
      </c>
      <c r="E106" s="130" t="s">
        <v>21</v>
      </c>
      <c r="F106" s="257"/>
      <c r="G106" s="77"/>
      <c r="H106" s="77" t="s">
        <v>349</v>
      </c>
      <c r="I106" s="85"/>
      <c r="J106" s="93" t="s">
        <v>12</v>
      </c>
      <c r="K106" s="52">
        <v>1</v>
      </c>
      <c r="L106" s="51">
        <f t="shared" si="81"/>
        <v>0</v>
      </c>
      <c r="M106" s="51" t="str">
        <f t="shared" si="82"/>
        <v>st</v>
      </c>
      <c r="N106" s="93">
        <v>75</v>
      </c>
      <c r="O106" s="64">
        <f t="shared" si="64"/>
        <v>0</v>
      </c>
      <c r="P106" s="97">
        <v>2050</v>
      </c>
      <c r="Q106" s="53">
        <f t="shared" si="76"/>
        <v>150</v>
      </c>
      <c r="R106" s="93">
        <v>48</v>
      </c>
      <c r="T106" s="128">
        <f t="shared" si="65"/>
        <v>0</v>
      </c>
      <c r="U106" s="128">
        <f t="shared" si="66"/>
        <v>0</v>
      </c>
      <c r="V106" s="128">
        <f t="shared" si="67"/>
        <v>0</v>
      </c>
      <c r="W106" s="128">
        <f t="shared" si="68"/>
        <v>0</v>
      </c>
      <c r="X106" s="128">
        <f t="shared" si="69"/>
        <v>0</v>
      </c>
      <c r="Y106" s="128">
        <f t="shared" si="70"/>
        <v>0</v>
      </c>
      <c r="Z106" s="128">
        <f t="shared" si="71"/>
        <v>0</v>
      </c>
      <c r="AA106" s="128">
        <f t="shared" si="72"/>
        <v>0</v>
      </c>
      <c r="AB106" s="128">
        <f t="shared" si="73"/>
        <v>0</v>
      </c>
      <c r="AC106" s="128">
        <f t="shared" si="74"/>
        <v>0</v>
      </c>
      <c r="AD106" s="128">
        <f t="shared" si="83"/>
        <v>0</v>
      </c>
      <c r="AE106" s="128">
        <f t="shared" si="83"/>
        <v>0</v>
      </c>
      <c r="AF106" s="128">
        <f t="shared" si="84"/>
        <v>0</v>
      </c>
      <c r="AG106" s="128">
        <f t="shared" si="84"/>
        <v>0</v>
      </c>
      <c r="AH106" s="128">
        <f t="shared" si="84"/>
        <v>0</v>
      </c>
      <c r="AI106" s="128">
        <f t="shared" si="84"/>
        <v>0</v>
      </c>
      <c r="AJ106" s="128">
        <f t="shared" si="84"/>
        <v>0</v>
      </c>
      <c r="AK106" s="128">
        <f t="shared" si="84"/>
        <v>0</v>
      </c>
      <c r="AL106" s="128">
        <f t="shared" si="84"/>
        <v>0</v>
      </c>
      <c r="AM106" s="128">
        <f t="shared" si="84"/>
        <v>0</v>
      </c>
      <c r="AN106" s="128">
        <f t="shared" si="84"/>
        <v>0</v>
      </c>
      <c r="AO106" s="128">
        <f t="shared" si="84"/>
        <v>0</v>
      </c>
      <c r="AP106" s="128">
        <f t="shared" si="84"/>
        <v>0</v>
      </c>
      <c r="AQ106" s="128">
        <f t="shared" si="84"/>
        <v>0</v>
      </c>
      <c r="AR106" s="128">
        <f t="shared" si="84"/>
        <v>0</v>
      </c>
      <c r="AS106" s="128">
        <f t="shared" si="84"/>
        <v>0</v>
      </c>
      <c r="AT106" s="128">
        <f t="shared" si="84"/>
        <v>0</v>
      </c>
      <c r="AU106" s="128">
        <f t="shared" si="84"/>
        <v>0</v>
      </c>
      <c r="AV106" s="128">
        <f t="shared" si="84"/>
        <v>0</v>
      </c>
      <c r="AW106" s="128">
        <f t="shared" si="84"/>
        <v>0</v>
      </c>
    </row>
    <row r="107" spans="1:49" s="20" customFormat="1" ht="20" x14ac:dyDescent="0.4">
      <c r="A107" s="48"/>
      <c r="B107" s="69"/>
      <c r="C107" s="72"/>
      <c r="D107" s="82"/>
      <c r="E107" s="130" t="s">
        <v>21</v>
      </c>
      <c r="F107" s="257"/>
      <c r="G107" s="77"/>
      <c r="H107" s="77"/>
      <c r="I107" s="85"/>
      <c r="J107" s="93"/>
      <c r="K107" s="52">
        <v>1</v>
      </c>
      <c r="L107" s="51">
        <f t="shared" si="81"/>
        <v>0</v>
      </c>
      <c r="M107" s="51">
        <f t="shared" si="82"/>
        <v>0</v>
      </c>
      <c r="N107" s="93"/>
      <c r="O107" s="64">
        <f t="shared" si="64"/>
        <v>0</v>
      </c>
      <c r="P107" s="97"/>
      <c r="Q107" s="53">
        <f t="shared" si="76"/>
        <v>-1900</v>
      </c>
      <c r="R107" s="93"/>
      <c r="T107" s="128">
        <f t="shared" si="65"/>
        <v>0</v>
      </c>
      <c r="U107" s="128">
        <f t="shared" si="66"/>
        <v>0</v>
      </c>
      <c r="V107" s="128">
        <f t="shared" si="67"/>
        <v>0</v>
      </c>
      <c r="W107" s="128">
        <f t="shared" si="68"/>
        <v>0</v>
      </c>
      <c r="X107" s="128">
        <f t="shared" si="69"/>
        <v>0</v>
      </c>
      <c r="Y107" s="128">
        <f t="shared" si="70"/>
        <v>0</v>
      </c>
      <c r="Z107" s="128">
        <f t="shared" si="71"/>
        <v>0</v>
      </c>
      <c r="AA107" s="128">
        <f t="shared" si="72"/>
        <v>0</v>
      </c>
      <c r="AB107" s="128">
        <f t="shared" si="73"/>
        <v>0</v>
      </c>
      <c r="AC107" s="128">
        <f t="shared" si="74"/>
        <v>0</v>
      </c>
      <c r="AD107" s="128">
        <f t="shared" si="83"/>
        <v>0</v>
      </c>
      <c r="AE107" s="128">
        <f t="shared" si="83"/>
        <v>0</v>
      </c>
      <c r="AF107" s="128">
        <f t="shared" si="84"/>
        <v>0</v>
      </c>
      <c r="AG107" s="128">
        <f t="shared" si="84"/>
        <v>0</v>
      </c>
      <c r="AH107" s="128">
        <f t="shared" si="84"/>
        <v>0</v>
      </c>
      <c r="AI107" s="128">
        <f t="shared" si="84"/>
        <v>0</v>
      </c>
      <c r="AJ107" s="128">
        <f t="shared" si="84"/>
        <v>0</v>
      </c>
      <c r="AK107" s="128">
        <f t="shared" si="84"/>
        <v>0</v>
      </c>
      <c r="AL107" s="128">
        <f t="shared" si="84"/>
        <v>0</v>
      </c>
      <c r="AM107" s="128">
        <f t="shared" si="84"/>
        <v>0</v>
      </c>
      <c r="AN107" s="128">
        <f t="shared" si="84"/>
        <v>0</v>
      </c>
      <c r="AO107" s="128">
        <f t="shared" si="84"/>
        <v>0</v>
      </c>
      <c r="AP107" s="128">
        <f t="shared" si="84"/>
        <v>0</v>
      </c>
      <c r="AQ107" s="128">
        <f t="shared" si="84"/>
        <v>0</v>
      </c>
      <c r="AR107" s="128">
        <f t="shared" si="84"/>
        <v>0</v>
      </c>
      <c r="AS107" s="128">
        <f t="shared" si="84"/>
        <v>0</v>
      </c>
      <c r="AT107" s="128">
        <f t="shared" si="84"/>
        <v>0</v>
      </c>
      <c r="AU107" s="128">
        <f t="shared" si="84"/>
        <v>0</v>
      </c>
      <c r="AV107" s="128">
        <f t="shared" si="84"/>
        <v>0</v>
      </c>
      <c r="AW107" s="128">
        <f t="shared" si="84"/>
        <v>0</v>
      </c>
    </row>
    <row r="108" spans="1:49" s="20" customFormat="1" ht="20" x14ac:dyDescent="0.4">
      <c r="A108" s="48"/>
      <c r="B108" s="69" t="s">
        <v>45</v>
      </c>
      <c r="C108" s="72" t="s">
        <v>130</v>
      </c>
      <c r="D108" s="82">
        <v>4</v>
      </c>
      <c r="E108" s="130" t="s">
        <v>21</v>
      </c>
      <c r="F108" s="257" t="s">
        <v>179</v>
      </c>
      <c r="G108" s="77"/>
      <c r="H108" s="77"/>
      <c r="I108" s="85"/>
      <c r="J108" s="93" t="s">
        <v>12</v>
      </c>
      <c r="K108" s="52">
        <v>1</v>
      </c>
      <c r="L108" s="51">
        <f t="shared" si="81"/>
        <v>0</v>
      </c>
      <c r="M108" s="51" t="str">
        <f t="shared" si="82"/>
        <v>st</v>
      </c>
      <c r="N108" s="93">
        <v>2300</v>
      </c>
      <c r="O108" s="64">
        <f t="shared" si="64"/>
        <v>0</v>
      </c>
      <c r="P108" s="97">
        <v>2030</v>
      </c>
      <c r="Q108" s="53">
        <f t="shared" si="76"/>
        <v>130</v>
      </c>
      <c r="R108" s="93">
        <v>20</v>
      </c>
      <c r="T108" s="128">
        <f t="shared" si="65"/>
        <v>0</v>
      </c>
      <c r="U108" s="128">
        <f t="shared" si="66"/>
        <v>0</v>
      </c>
      <c r="V108" s="128">
        <f t="shared" si="67"/>
        <v>0</v>
      </c>
      <c r="W108" s="128">
        <f t="shared" si="68"/>
        <v>0</v>
      </c>
      <c r="X108" s="128">
        <f t="shared" si="69"/>
        <v>0</v>
      </c>
      <c r="Y108" s="128">
        <f t="shared" si="70"/>
        <v>0</v>
      </c>
      <c r="Z108" s="128">
        <f t="shared" si="71"/>
        <v>0</v>
      </c>
      <c r="AA108" s="128">
        <f t="shared" si="72"/>
        <v>0</v>
      </c>
      <c r="AB108" s="128">
        <f t="shared" si="73"/>
        <v>0</v>
      </c>
      <c r="AC108" s="128">
        <f t="shared" si="74"/>
        <v>0</v>
      </c>
      <c r="AD108" s="128">
        <f t="shared" si="83"/>
        <v>0</v>
      </c>
      <c r="AE108" s="128">
        <f t="shared" si="83"/>
        <v>0</v>
      </c>
      <c r="AF108" s="128">
        <f t="shared" si="84"/>
        <v>0</v>
      </c>
      <c r="AG108" s="128">
        <f t="shared" si="84"/>
        <v>0</v>
      </c>
      <c r="AH108" s="128">
        <f t="shared" si="84"/>
        <v>0</v>
      </c>
      <c r="AI108" s="128">
        <f t="shared" si="84"/>
        <v>0</v>
      </c>
      <c r="AJ108" s="128">
        <f t="shared" si="84"/>
        <v>0</v>
      </c>
      <c r="AK108" s="128">
        <f t="shared" si="84"/>
        <v>0</v>
      </c>
      <c r="AL108" s="128">
        <f t="shared" si="84"/>
        <v>0</v>
      </c>
      <c r="AM108" s="128">
        <f t="shared" si="84"/>
        <v>0</v>
      </c>
      <c r="AN108" s="128">
        <f t="shared" si="84"/>
        <v>0</v>
      </c>
      <c r="AO108" s="128">
        <f t="shared" si="84"/>
        <v>0</v>
      </c>
      <c r="AP108" s="128">
        <f t="shared" si="84"/>
        <v>0</v>
      </c>
      <c r="AQ108" s="128">
        <f t="shared" si="84"/>
        <v>0</v>
      </c>
      <c r="AR108" s="128">
        <f t="shared" si="84"/>
        <v>0</v>
      </c>
      <c r="AS108" s="128">
        <f t="shared" si="84"/>
        <v>0</v>
      </c>
      <c r="AT108" s="128">
        <f t="shared" si="84"/>
        <v>0</v>
      </c>
      <c r="AU108" s="128">
        <f t="shared" si="84"/>
        <v>0</v>
      </c>
      <c r="AV108" s="128">
        <f t="shared" si="84"/>
        <v>0</v>
      </c>
      <c r="AW108" s="128">
        <f t="shared" si="84"/>
        <v>0</v>
      </c>
    </row>
    <row r="109" spans="1:49" s="20" customFormat="1" ht="20" x14ac:dyDescent="0.4">
      <c r="A109" s="48"/>
      <c r="B109" s="68"/>
      <c r="C109" s="72"/>
      <c r="D109" s="82"/>
      <c r="E109" s="130" t="s">
        <v>21</v>
      </c>
      <c r="F109" s="257"/>
      <c r="G109" s="77"/>
      <c r="H109" s="77" t="s">
        <v>21</v>
      </c>
      <c r="I109" s="85"/>
      <c r="J109" s="93"/>
      <c r="K109" s="52">
        <v>1</v>
      </c>
      <c r="L109" s="51">
        <f t="shared" si="81"/>
        <v>0</v>
      </c>
      <c r="M109" s="51">
        <f t="shared" si="82"/>
        <v>0</v>
      </c>
      <c r="N109" s="93"/>
      <c r="O109" s="64">
        <f t="shared" ref="O109:O140" si="85">ROUND((L109*N109)*($N$6+1)*($N$7+1),0)*1</f>
        <v>0</v>
      </c>
      <c r="P109" s="97"/>
      <c r="Q109" s="53">
        <f t="shared" si="76"/>
        <v>-1900</v>
      </c>
      <c r="R109" s="93"/>
      <c r="T109" s="128">
        <f t="shared" si="65"/>
        <v>0</v>
      </c>
      <c r="U109" s="128">
        <f t="shared" si="66"/>
        <v>0</v>
      </c>
      <c r="V109" s="128">
        <f t="shared" si="67"/>
        <v>0</v>
      </c>
      <c r="W109" s="128">
        <f t="shared" si="68"/>
        <v>0</v>
      </c>
      <c r="X109" s="128">
        <f t="shared" si="69"/>
        <v>0</v>
      </c>
      <c r="Y109" s="128">
        <f t="shared" si="70"/>
        <v>0</v>
      </c>
      <c r="Z109" s="128">
        <f t="shared" si="71"/>
        <v>0</v>
      </c>
      <c r="AA109" s="128">
        <f t="shared" si="72"/>
        <v>0</v>
      </c>
      <c r="AB109" s="128">
        <f t="shared" si="73"/>
        <v>0</v>
      </c>
      <c r="AC109" s="128">
        <f t="shared" si="74"/>
        <v>0</v>
      </c>
      <c r="AD109" s="128">
        <f t="shared" si="83"/>
        <v>0</v>
      </c>
      <c r="AE109" s="128">
        <f t="shared" si="83"/>
        <v>0</v>
      </c>
      <c r="AF109" s="128">
        <f t="shared" si="84"/>
        <v>0</v>
      </c>
      <c r="AG109" s="128">
        <f t="shared" si="84"/>
        <v>0</v>
      </c>
      <c r="AH109" s="128">
        <f t="shared" si="84"/>
        <v>0</v>
      </c>
      <c r="AI109" s="128">
        <f t="shared" si="84"/>
        <v>0</v>
      </c>
      <c r="AJ109" s="128">
        <f t="shared" si="84"/>
        <v>0</v>
      </c>
      <c r="AK109" s="128">
        <f t="shared" si="84"/>
        <v>0</v>
      </c>
      <c r="AL109" s="128">
        <f t="shared" si="84"/>
        <v>0</v>
      </c>
      <c r="AM109" s="128">
        <f t="shared" si="84"/>
        <v>0</v>
      </c>
      <c r="AN109" s="128">
        <f t="shared" si="84"/>
        <v>0</v>
      </c>
      <c r="AO109" s="128">
        <f t="shared" si="84"/>
        <v>0</v>
      </c>
      <c r="AP109" s="128">
        <f t="shared" si="84"/>
        <v>0</v>
      </c>
      <c r="AQ109" s="128">
        <f t="shared" si="84"/>
        <v>0</v>
      </c>
      <c r="AR109" s="128">
        <f t="shared" si="84"/>
        <v>0</v>
      </c>
      <c r="AS109" s="128">
        <f t="shared" si="84"/>
        <v>0</v>
      </c>
      <c r="AT109" s="128">
        <f t="shared" si="84"/>
        <v>0</v>
      </c>
      <c r="AU109" s="128">
        <f t="shared" si="84"/>
        <v>0</v>
      </c>
      <c r="AV109" s="128">
        <f t="shared" si="84"/>
        <v>0</v>
      </c>
      <c r="AW109" s="128">
        <f t="shared" si="84"/>
        <v>0</v>
      </c>
    </row>
    <row r="110" spans="1:49" s="20" customFormat="1" ht="20" x14ac:dyDescent="0.4">
      <c r="A110" s="48"/>
      <c r="B110" s="69" t="s">
        <v>46</v>
      </c>
      <c r="C110" s="73" t="s">
        <v>131</v>
      </c>
      <c r="D110" s="82">
        <v>3</v>
      </c>
      <c r="E110" s="130" t="s">
        <v>21</v>
      </c>
      <c r="F110" s="257"/>
      <c r="G110" s="77" t="s">
        <v>8</v>
      </c>
      <c r="H110" s="77" t="s">
        <v>354</v>
      </c>
      <c r="I110" s="85"/>
      <c r="J110" s="93" t="s">
        <v>12</v>
      </c>
      <c r="K110" s="52">
        <v>1</v>
      </c>
      <c r="L110" s="51">
        <f t="shared" si="81"/>
        <v>0</v>
      </c>
      <c r="M110" s="51" t="str">
        <f t="shared" si="82"/>
        <v>st</v>
      </c>
      <c r="N110" s="93">
        <v>2200</v>
      </c>
      <c r="O110" s="64">
        <f t="shared" si="85"/>
        <v>0</v>
      </c>
      <c r="P110" s="97">
        <v>2040</v>
      </c>
      <c r="Q110" s="53">
        <f t="shared" si="76"/>
        <v>140</v>
      </c>
      <c r="R110" s="93">
        <v>25</v>
      </c>
      <c r="T110" s="128">
        <f t="shared" si="65"/>
        <v>0</v>
      </c>
      <c r="U110" s="128">
        <f t="shared" si="66"/>
        <v>0</v>
      </c>
      <c r="V110" s="128">
        <f t="shared" si="67"/>
        <v>0</v>
      </c>
      <c r="W110" s="128">
        <f t="shared" si="68"/>
        <v>0</v>
      </c>
      <c r="X110" s="128">
        <f t="shared" si="69"/>
        <v>0</v>
      </c>
      <c r="Y110" s="128">
        <f t="shared" si="70"/>
        <v>0</v>
      </c>
      <c r="Z110" s="128">
        <f t="shared" si="71"/>
        <v>0</v>
      </c>
      <c r="AA110" s="128">
        <f t="shared" si="72"/>
        <v>0</v>
      </c>
      <c r="AB110" s="128">
        <f t="shared" si="73"/>
        <v>0</v>
      </c>
      <c r="AC110" s="128">
        <f t="shared" si="74"/>
        <v>0</v>
      </c>
      <c r="AD110" s="128">
        <f t="shared" si="83"/>
        <v>0</v>
      </c>
      <c r="AE110" s="128">
        <f t="shared" si="83"/>
        <v>0</v>
      </c>
      <c r="AF110" s="128">
        <f t="shared" si="84"/>
        <v>0</v>
      </c>
      <c r="AG110" s="128">
        <f t="shared" si="84"/>
        <v>0</v>
      </c>
      <c r="AH110" s="128">
        <f t="shared" si="84"/>
        <v>0</v>
      </c>
      <c r="AI110" s="128">
        <f t="shared" si="84"/>
        <v>0</v>
      </c>
      <c r="AJ110" s="128">
        <f t="shared" si="84"/>
        <v>0</v>
      </c>
      <c r="AK110" s="128">
        <f t="shared" si="84"/>
        <v>0</v>
      </c>
      <c r="AL110" s="128">
        <f t="shared" si="84"/>
        <v>0</v>
      </c>
      <c r="AM110" s="128">
        <f t="shared" si="84"/>
        <v>0</v>
      </c>
      <c r="AN110" s="128">
        <f t="shared" si="84"/>
        <v>0</v>
      </c>
      <c r="AO110" s="128">
        <f t="shared" si="84"/>
        <v>0</v>
      </c>
      <c r="AP110" s="128">
        <f t="shared" si="84"/>
        <v>0</v>
      </c>
      <c r="AQ110" s="128">
        <f t="shared" si="84"/>
        <v>0</v>
      </c>
      <c r="AR110" s="128">
        <f t="shared" si="84"/>
        <v>0</v>
      </c>
      <c r="AS110" s="128">
        <f t="shared" si="84"/>
        <v>0</v>
      </c>
      <c r="AT110" s="128">
        <f t="shared" si="84"/>
        <v>0</v>
      </c>
      <c r="AU110" s="128">
        <f t="shared" si="84"/>
        <v>0</v>
      </c>
      <c r="AV110" s="128">
        <f t="shared" si="84"/>
        <v>0</v>
      </c>
      <c r="AW110" s="128">
        <f t="shared" si="84"/>
        <v>0</v>
      </c>
    </row>
    <row r="111" spans="1:49" s="20" customFormat="1" ht="20" x14ac:dyDescent="0.4">
      <c r="A111" s="48"/>
      <c r="B111" s="68"/>
      <c r="C111" s="72" t="s">
        <v>132</v>
      </c>
      <c r="D111" s="82">
        <v>4</v>
      </c>
      <c r="E111" s="130" t="s">
        <v>21</v>
      </c>
      <c r="F111" s="257" t="s">
        <v>334</v>
      </c>
      <c r="G111" s="77" t="s">
        <v>352</v>
      </c>
      <c r="H111" s="77"/>
      <c r="I111" s="85"/>
      <c r="J111" s="93" t="s">
        <v>12</v>
      </c>
      <c r="K111" s="52">
        <v>1</v>
      </c>
      <c r="L111" s="51">
        <f t="shared" si="81"/>
        <v>0</v>
      </c>
      <c r="M111" s="51" t="str">
        <f t="shared" si="82"/>
        <v>st</v>
      </c>
      <c r="N111" s="93"/>
      <c r="O111" s="64">
        <f t="shared" si="85"/>
        <v>0</v>
      </c>
      <c r="P111" s="97"/>
      <c r="Q111" s="53">
        <f t="shared" si="76"/>
        <v>-1900</v>
      </c>
      <c r="R111" s="93"/>
      <c r="T111" s="128">
        <f t="shared" si="65"/>
        <v>0</v>
      </c>
      <c r="U111" s="128">
        <f t="shared" si="66"/>
        <v>0</v>
      </c>
      <c r="V111" s="128">
        <f t="shared" si="67"/>
        <v>0</v>
      </c>
      <c r="W111" s="128">
        <f t="shared" si="68"/>
        <v>0</v>
      </c>
      <c r="X111" s="128">
        <f t="shared" si="69"/>
        <v>0</v>
      </c>
      <c r="Y111" s="128">
        <f t="shared" si="70"/>
        <v>0</v>
      </c>
      <c r="Z111" s="128">
        <f t="shared" si="71"/>
        <v>0</v>
      </c>
      <c r="AA111" s="128">
        <f t="shared" si="72"/>
        <v>0</v>
      </c>
      <c r="AB111" s="128">
        <f t="shared" si="73"/>
        <v>0</v>
      </c>
      <c r="AC111" s="128">
        <f t="shared" si="74"/>
        <v>0</v>
      </c>
      <c r="AD111" s="128">
        <f t="shared" si="83"/>
        <v>0</v>
      </c>
      <c r="AE111" s="128">
        <f t="shared" si="83"/>
        <v>0</v>
      </c>
      <c r="AF111" s="128">
        <f t="shared" si="84"/>
        <v>0</v>
      </c>
      <c r="AG111" s="128">
        <f t="shared" si="84"/>
        <v>0</v>
      </c>
      <c r="AH111" s="128">
        <f t="shared" si="84"/>
        <v>0</v>
      </c>
      <c r="AI111" s="128">
        <f t="shared" si="84"/>
        <v>0</v>
      </c>
      <c r="AJ111" s="128">
        <f t="shared" si="84"/>
        <v>0</v>
      </c>
      <c r="AK111" s="128">
        <f t="shared" si="84"/>
        <v>0</v>
      </c>
      <c r="AL111" s="128">
        <f t="shared" si="84"/>
        <v>0</v>
      </c>
      <c r="AM111" s="128">
        <f t="shared" si="84"/>
        <v>0</v>
      </c>
      <c r="AN111" s="128">
        <f t="shared" si="84"/>
        <v>0</v>
      </c>
      <c r="AO111" s="128">
        <f t="shared" si="84"/>
        <v>0</v>
      </c>
      <c r="AP111" s="128">
        <f t="shared" si="84"/>
        <v>0</v>
      </c>
      <c r="AQ111" s="128">
        <f t="shared" si="84"/>
        <v>0</v>
      </c>
      <c r="AR111" s="128">
        <f t="shared" si="84"/>
        <v>0</v>
      </c>
      <c r="AS111" s="128">
        <f t="shared" si="84"/>
        <v>0</v>
      </c>
      <c r="AT111" s="128">
        <f t="shared" si="84"/>
        <v>0</v>
      </c>
      <c r="AU111" s="128">
        <f t="shared" si="84"/>
        <v>0</v>
      </c>
      <c r="AV111" s="128">
        <f t="shared" si="84"/>
        <v>0</v>
      </c>
      <c r="AW111" s="128">
        <f t="shared" si="84"/>
        <v>0</v>
      </c>
    </row>
    <row r="112" spans="1:49" s="20" customFormat="1" ht="20" x14ac:dyDescent="0.4">
      <c r="A112" s="48"/>
      <c r="B112" s="68"/>
      <c r="C112" s="72" t="s">
        <v>133</v>
      </c>
      <c r="D112" s="82">
        <v>4</v>
      </c>
      <c r="E112" s="130" t="s">
        <v>21</v>
      </c>
      <c r="F112" s="257" t="s">
        <v>334</v>
      </c>
      <c r="G112" s="77" t="s">
        <v>352</v>
      </c>
      <c r="H112" s="77"/>
      <c r="I112" s="85"/>
      <c r="J112" s="93" t="s">
        <v>12</v>
      </c>
      <c r="K112" s="52">
        <v>1</v>
      </c>
      <c r="L112" s="51">
        <f t="shared" si="81"/>
        <v>0</v>
      </c>
      <c r="M112" s="51" t="str">
        <f t="shared" si="82"/>
        <v>st</v>
      </c>
      <c r="N112" s="93"/>
      <c r="O112" s="64">
        <f t="shared" si="85"/>
        <v>0</v>
      </c>
      <c r="P112" s="97"/>
      <c r="Q112" s="53">
        <f t="shared" si="76"/>
        <v>-1900</v>
      </c>
      <c r="R112" s="93"/>
      <c r="T112" s="128">
        <f t="shared" si="65"/>
        <v>0</v>
      </c>
      <c r="U112" s="128">
        <f t="shared" si="66"/>
        <v>0</v>
      </c>
      <c r="V112" s="128">
        <f t="shared" si="67"/>
        <v>0</v>
      </c>
      <c r="W112" s="128">
        <f t="shared" si="68"/>
        <v>0</v>
      </c>
      <c r="X112" s="128">
        <f t="shared" si="69"/>
        <v>0</v>
      </c>
      <c r="Y112" s="128">
        <f t="shared" si="70"/>
        <v>0</v>
      </c>
      <c r="Z112" s="128">
        <f t="shared" si="71"/>
        <v>0</v>
      </c>
      <c r="AA112" s="128">
        <f t="shared" si="72"/>
        <v>0</v>
      </c>
      <c r="AB112" s="128">
        <f t="shared" si="73"/>
        <v>0</v>
      </c>
      <c r="AC112" s="128">
        <f t="shared" si="74"/>
        <v>0</v>
      </c>
      <c r="AD112" s="128">
        <f t="shared" si="83"/>
        <v>0</v>
      </c>
      <c r="AE112" s="128">
        <f t="shared" si="83"/>
        <v>0</v>
      </c>
      <c r="AF112" s="128">
        <f t="shared" si="84"/>
        <v>0</v>
      </c>
      <c r="AG112" s="128">
        <f t="shared" si="84"/>
        <v>0</v>
      </c>
      <c r="AH112" s="128">
        <f t="shared" si="84"/>
        <v>0</v>
      </c>
      <c r="AI112" s="128">
        <f t="shared" si="84"/>
        <v>0</v>
      </c>
      <c r="AJ112" s="128">
        <f t="shared" si="84"/>
        <v>0</v>
      </c>
      <c r="AK112" s="128">
        <f t="shared" si="84"/>
        <v>0</v>
      </c>
      <c r="AL112" s="128">
        <f t="shared" si="84"/>
        <v>0</v>
      </c>
      <c r="AM112" s="128">
        <f t="shared" si="84"/>
        <v>0</v>
      </c>
      <c r="AN112" s="128">
        <f t="shared" si="84"/>
        <v>0</v>
      </c>
      <c r="AO112" s="128">
        <f t="shared" si="84"/>
        <v>0</v>
      </c>
      <c r="AP112" s="128">
        <f t="shared" si="84"/>
        <v>0</v>
      </c>
      <c r="AQ112" s="128">
        <f t="shared" si="84"/>
        <v>0</v>
      </c>
      <c r="AR112" s="128">
        <f t="shared" si="84"/>
        <v>0</v>
      </c>
      <c r="AS112" s="128">
        <f t="shared" si="84"/>
        <v>0</v>
      </c>
      <c r="AT112" s="128">
        <f t="shared" si="84"/>
        <v>0</v>
      </c>
      <c r="AU112" s="128">
        <f t="shared" si="84"/>
        <v>0</v>
      </c>
      <c r="AV112" s="128">
        <f t="shared" si="84"/>
        <v>0</v>
      </c>
      <c r="AW112" s="128">
        <f t="shared" si="84"/>
        <v>0</v>
      </c>
    </row>
    <row r="113" spans="1:49" s="20" customFormat="1" ht="20" x14ac:dyDescent="0.4">
      <c r="A113" s="48"/>
      <c r="B113" s="68"/>
      <c r="C113" s="72" t="s">
        <v>134</v>
      </c>
      <c r="D113" s="82"/>
      <c r="E113" s="130" t="s">
        <v>21</v>
      </c>
      <c r="F113" s="257" t="s">
        <v>180</v>
      </c>
      <c r="G113" s="77" t="s">
        <v>352</v>
      </c>
      <c r="H113" s="77"/>
      <c r="I113" s="85"/>
      <c r="J113" s="93" t="s">
        <v>19</v>
      </c>
      <c r="K113" s="52">
        <v>1</v>
      </c>
      <c r="L113" s="51">
        <f t="shared" si="81"/>
        <v>0</v>
      </c>
      <c r="M113" s="51" t="str">
        <f t="shared" si="82"/>
        <v>m2</v>
      </c>
      <c r="N113" s="93"/>
      <c r="O113" s="64">
        <f t="shared" si="85"/>
        <v>0</v>
      </c>
      <c r="P113" s="97"/>
      <c r="Q113" s="53">
        <f t="shared" si="76"/>
        <v>-1900</v>
      </c>
      <c r="R113" s="93"/>
      <c r="T113" s="128">
        <f t="shared" ref="T113:T126" si="86">IF(AND($O113&gt;0,T$12&gt;$Q113+1899),IF(MOD((T$12-1900-$Q113),IF($R113=0,100,$R113))=0,$O113,0),0)*$T$13</f>
        <v>0</v>
      </c>
      <c r="U113" s="128">
        <f t="shared" ref="U113:U126" si="87">IF(AND($O113&gt;0,U$12&gt;$Q113+1899),IF(MOD((U$12-1900-$Q113),IF($R113=0,100,$R113))=0,$O113,0),0)*$U$13</f>
        <v>0</v>
      </c>
      <c r="V113" s="128">
        <f t="shared" ref="V113:V126" si="88">IF(AND($O113&gt;0,V$12&gt;$Q113+1899),IF(MOD((V$12-1900-$Q113),IF($R113=0,100,$R113))=0,$O113,0),0)*$V$13</f>
        <v>0</v>
      </c>
      <c r="W113" s="128">
        <f t="shared" ref="W113:W126" si="89">IF(AND($O113&gt;0,W$12&gt;$Q113+1899),IF(MOD((W$12-1900-$Q113),IF($R113=0,100,$R113))=0,$O113,0),0)*$W$13</f>
        <v>0</v>
      </c>
      <c r="X113" s="128">
        <f t="shared" ref="X113:X126" si="90">IF(AND($O113&gt;0,X$12&gt;$Q113+1899),IF(MOD((X$12-1900-$Q113),IF($R113=0,100,$R113))=0,$O113,0),0)*$X$13</f>
        <v>0</v>
      </c>
      <c r="Y113" s="128">
        <f t="shared" ref="Y113:Y126" si="91">IF(AND($O113&gt;0,Y$12&gt;$Q113+1899),IF(MOD((Y$12-1900-$Q113),IF($R113=0,100,$R113))=0,$O113,0),0)*$Y$13</f>
        <v>0</v>
      </c>
      <c r="Z113" s="128">
        <f t="shared" ref="Z113:Z126" si="92">IF(AND($O113&gt;0,Z$12&gt;$Q113+1899),IF(MOD((Z$12-1900-$Q113),IF($R113=0,100,$R113))=0,$O113,0),0)*$Z$13</f>
        <v>0</v>
      </c>
      <c r="AA113" s="128">
        <f t="shared" ref="AA113:AA126" si="93">IF(AND($O113&gt;0,AA$12&gt;$Q113+1899),IF(MOD((AA$12-1900-$Q113),IF($R113=0,100,$R113))=0,$O113,0),0)*$AA$13</f>
        <v>0</v>
      </c>
      <c r="AB113" s="128">
        <f t="shared" ref="AB113:AB126" si="94">IF(AND($O113&gt;0,AB$12&gt;$Q113+1899),IF(MOD((AB$12-1900-$Q113),IF($R113=0,100,$R113))=0,$O113,0),0)*$AB$13</f>
        <v>0</v>
      </c>
      <c r="AC113" s="128">
        <f t="shared" ref="AC113:AC126" si="95">IF(AND($O113&gt;0,AC$12&gt;$Q113+1899),IF(MOD((AC$12-1900-$Q113),IF($R113=0,100,$R113))=0,$O113,0),0)*$AC$13</f>
        <v>0</v>
      </c>
      <c r="AD113" s="128">
        <f t="shared" si="83"/>
        <v>0</v>
      </c>
      <c r="AE113" s="128">
        <f t="shared" si="83"/>
        <v>0</v>
      </c>
      <c r="AF113" s="128">
        <f t="shared" si="84"/>
        <v>0</v>
      </c>
      <c r="AG113" s="128">
        <f t="shared" si="84"/>
        <v>0</v>
      </c>
      <c r="AH113" s="128">
        <f t="shared" si="84"/>
        <v>0</v>
      </c>
      <c r="AI113" s="128">
        <f t="shared" si="84"/>
        <v>0</v>
      </c>
      <c r="AJ113" s="128">
        <f t="shared" si="84"/>
        <v>0</v>
      </c>
      <c r="AK113" s="128">
        <f t="shared" si="84"/>
        <v>0</v>
      </c>
      <c r="AL113" s="128">
        <f t="shared" si="84"/>
        <v>0</v>
      </c>
      <c r="AM113" s="128">
        <f t="shared" si="84"/>
        <v>0</v>
      </c>
      <c r="AN113" s="128">
        <f t="shared" si="84"/>
        <v>0</v>
      </c>
      <c r="AO113" s="128">
        <f t="shared" si="84"/>
        <v>0</v>
      </c>
      <c r="AP113" s="128">
        <f t="shared" si="84"/>
        <v>0</v>
      </c>
      <c r="AQ113" s="128">
        <f t="shared" si="84"/>
        <v>0</v>
      </c>
      <c r="AR113" s="128">
        <f t="shared" si="84"/>
        <v>0</v>
      </c>
      <c r="AS113" s="128">
        <f t="shared" si="84"/>
        <v>0</v>
      </c>
      <c r="AT113" s="128">
        <f t="shared" si="84"/>
        <v>0</v>
      </c>
      <c r="AU113" s="128">
        <f t="shared" si="84"/>
        <v>0</v>
      </c>
      <c r="AV113" s="128">
        <f t="shared" si="84"/>
        <v>0</v>
      </c>
      <c r="AW113" s="128">
        <f t="shared" si="84"/>
        <v>0</v>
      </c>
    </row>
    <row r="114" spans="1:49" s="20" customFormat="1" ht="20" x14ac:dyDescent="0.4">
      <c r="A114" s="48"/>
      <c r="B114" s="68"/>
      <c r="C114" s="72" t="s">
        <v>135</v>
      </c>
      <c r="D114" s="82">
        <v>3</v>
      </c>
      <c r="E114" s="130" t="s">
        <v>21</v>
      </c>
      <c r="F114" s="257" t="s">
        <v>181</v>
      </c>
      <c r="G114" s="77" t="s">
        <v>352</v>
      </c>
      <c r="H114" s="77"/>
      <c r="I114" s="85"/>
      <c r="J114" s="93" t="s">
        <v>19</v>
      </c>
      <c r="K114" s="52">
        <v>1</v>
      </c>
      <c r="L114" s="51">
        <f t="shared" si="81"/>
        <v>0</v>
      </c>
      <c r="M114" s="51" t="str">
        <f t="shared" si="82"/>
        <v>m2</v>
      </c>
      <c r="N114" s="93"/>
      <c r="O114" s="64">
        <f t="shared" si="85"/>
        <v>0</v>
      </c>
      <c r="P114" s="97"/>
      <c r="Q114" s="53">
        <f t="shared" si="76"/>
        <v>-1900</v>
      </c>
      <c r="R114" s="93"/>
      <c r="T114" s="128">
        <f t="shared" si="86"/>
        <v>0</v>
      </c>
      <c r="U114" s="128">
        <f t="shared" si="87"/>
        <v>0</v>
      </c>
      <c r="V114" s="128">
        <f t="shared" si="88"/>
        <v>0</v>
      </c>
      <c r="W114" s="128">
        <f t="shared" si="89"/>
        <v>0</v>
      </c>
      <c r="X114" s="128">
        <f t="shared" si="90"/>
        <v>0</v>
      </c>
      <c r="Y114" s="128">
        <f t="shared" si="91"/>
        <v>0</v>
      </c>
      <c r="Z114" s="128">
        <f t="shared" si="92"/>
        <v>0</v>
      </c>
      <c r="AA114" s="128">
        <f t="shared" si="93"/>
        <v>0</v>
      </c>
      <c r="AB114" s="128">
        <f t="shared" si="94"/>
        <v>0</v>
      </c>
      <c r="AC114" s="128">
        <f t="shared" si="95"/>
        <v>0</v>
      </c>
      <c r="AD114" s="128">
        <f t="shared" ref="AD114:AE129" si="96">IF(AND($O114&gt;0,AD$12&gt;$Q114+1899),IF(MOD((AD$12-1900-$Q114),IF($R114=0,100,$R114))=0,$O114,0),0)*$AC$13</f>
        <v>0</v>
      </c>
      <c r="AE114" s="128">
        <f t="shared" si="96"/>
        <v>0</v>
      </c>
      <c r="AF114" s="128">
        <f t="shared" si="84"/>
        <v>0</v>
      </c>
      <c r="AG114" s="128">
        <f t="shared" si="84"/>
        <v>0</v>
      </c>
      <c r="AH114" s="128">
        <f t="shared" si="84"/>
        <v>0</v>
      </c>
      <c r="AI114" s="128">
        <f t="shared" si="84"/>
        <v>0</v>
      </c>
      <c r="AJ114" s="128">
        <f t="shared" si="84"/>
        <v>0</v>
      </c>
      <c r="AK114" s="128">
        <f t="shared" si="84"/>
        <v>0</v>
      </c>
      <c r="AL114" s="128">
        <f t="shared" si="84"/>
        <v>0</v>
      </c>
      <c r="AM114" s="128">
        <f t="shared" si="84"/>
        <v>0</v>
      </c>
      <c r="AN114" s="128">
        <f t="shared" si="84"/>
        <v>0</v>
      </c>
      <c r="AO114" s="128">
        <f t="shared" si="84"/>
        <v>0</v>
      </c>
      <c r="AP114" s="128">
        <f t="shared" si="84"/>
        <v>0</v>
      </c>
      <c r="AQ114" s="128">
        <f t="shared" si="84"/>
        <v>0</v>
      </c>
      <c r="AR114" s="128">
        <f t="shared" si="84"/>
        <v>0</v>
      </c>
      <c r="AS114" s="128">
        <f t="shared" si="84"/>
        <v>0</v>
      </c>
      <c r="AT114" s="128">
        <f t="shared" si="84"/>
        <v>0</v>
      </c>
      <c r="AU114" s="128">
        <f t="shared" si="84"/>
        <v>0</v>
      </c>
      <c r="AV114" s="128">
        <f t="shared" si="84"/>
        <v>0</v>
      </c>
      <c r="AW114" s="128">
        <f t="shared" si="84"/>
        <v>0</v>
      </c>
    </row>
    <row r="115" spans="1:49" s="20" customFormat="1" ht="20" x14ac:dyDescent="0.4">
      <c r="A115" s="48"/>
      <c r="B115" s="68"/>
      <c r="C115" s="72" t="s">
        <v>136</v>
      </c>
      <c r="D115" s="82">
        <v>3</v>
      </c>
      <c r="E115" s="130" t="s">
        <v>21</v>
      </c>
      <c r="F115" s="257" t="s">
        <v>182</v>
      </c>
      <c r="G115" s="77" t="s">
        <v>352</v>
      </c>
      <c r="H115" s="77"/>
      <c r="I115" s="85"/>
      <c r="J115" s="93" t="s">
        <v>19</v>
      </c>
      <c r="K115" s="52">
        <v>1</v>
      </c>
      <c r="L115" s="51">
        <f t="shared" si="81"/>
        <v>0</v>
      </c>
      <c r="M115" s="51" t="str">
        <f t="shared" si="82"/>
        <v>m2</v>
      </c>
      <c r="N115" s="93"/>
      <c r="O115" s="64">
        <f t="shared" si="85"/>
        <v>0</v>
      </c>
      <c r="P115" s="97"/>
      <c r="Q115" s="53">
        <f t="shared" si="76"/>
        <v>-1900</v>
      </c>
      <c r="R115" s="93"/>
      <c r="T115" s="128">
        <f t="shared" si="86"/>
        <v>0</v>
      </c>
      <c r="U115" s="128">
        <f t="shared" si="87"/>
        <v>0</v>
      </c>
      <c r="V115" s="128">
        <f t="shared" si="88"/>
        <v>0</v>
      </c>
      <c r="W115" s="128">
        <f t="shared" si="89"/>
        <v>0</v>
      </c>
      <c r="X115" s="128">
        <f t="shared" si="90"/>
        <v>0</v>
      </c>
      <c r="Y115" s="128">
        <f t="shared" si="91"/>
        <v>0</v>
      </c>
      <c r="Z115" s="128">
        <f t="shared" si="92"/>
        <v>0</v>
      </c>
      <c r="AA115" s="128">
        <f t="shared" si="93"/>
        <v>0</v>
      </c>
      <c r="AB115" s="128">
        <f t="shared" si="94"/>
        <v>0</v>
      </c>
      <c r="AC115" s="128">
        <f t="shared" si="95"/>
        <v>0</v>
      </c>
      <c r="AD115" s="128">
        <f t="shared" si="96"/>
        <v>0</v>
      </c>
      <c r="AE115" s="128">
        <f t="shared" si="96"/>
        <v>0</v>
      </c>
      <c r="AF115" s="128">
        <f t="shared" si="84"/>
        <v>0</v>
      </c>
      <c r="AG115" s="128">
        <f t="shared" si="84"/>
        <v>0</v>
      </c>
      <c r="AH115" s="128">
        <f t="shared" si="84"/>
        <v>0</v>
      </c>
      <c r="AI115" s="128">
        <f t="shared" si="84"/>
        <v>0</v>
      </c>
      <c r="AJ115" s="128">
        <f t="shared" si="84"/>
        <v>0</v>
      </c>
      <c r="AK115" s="128">
        <f t="shared" si="84"/>
        <v>0</v>
      </c>
      <c r="AL115" s="128">
        <f t="shared" si="84"/>
        <v>0</v>
      </c>
      <c r="AM115" s="128">
        <f t="shared" si="84"/>
        <v>0</v>
      </c>
      <c r="AN115" s="128">
        <f t="shared" si="84"/>
        <v>0</v>
      </c>
      <c r="AO115" s="128">
        <f t="shared" si="84"/>
        <v>0</v>
      </c>
      <c r="AP115" s="128">
        <f t="shared" si="84"/>
        <v>0</v>
      </c>
      <c r="AQ115" s="128">
        <f t="shared" si="84"/>
        <v>0</v>
      </c>
      <c r="AR115" s="128">
        <f t="shared" si="84"/>
        <v>0</v>
      </c>
      <c r="AS115" s="128">
        <f t="shared" si="84"/>
        <v>0</v>
      </c>
      <c r="AT115" s="128">
        <f t="shared" si="84"/>
        <v>0</v>
      </c>
      <c r="AU115" s="128">
        <f t="shared" si="84"/>
        <v>0</v>
      </c>
      <c r="AV115" s="128">
        <f t="shared" si="84"/>
        <v>0</v>
      </c>
      <c r="AW115" s="128">
        <f t="shared" si="84"/>
        <v>0</v>
      </c>
    </row>
    <row r="116" spans="1:49" s="20" customFormat="1" ht="20" x14ac:dyDescent="0.4">
      <c r="A116" s="48"/>
      <c r="B116" s="68"/>
      <c r="C116" s="72" t="s">
        <v>137</v>
      </c>
      <c r="D116" s="82">
        <v>3</v>
      </c>
      <c r="E116" s="130" t="s">
        <v>21</v>
      </c>
      <c r="F116" s="257"/>
      <c r="G116" s="77" t="s">
        <v>352</v>
      </c>
      <c r="H116" s="77" t="s">
        <v>353</v>
      </c>
      <c r="I116" s="85"/>
      <c r="J116" s="93" t="s">
        <v>20</v>
      </c>
      <c r="K116" s="52">
        <v>1</v>
      </c>
      <c r="L116" s="51">
        <f t="shared" si="81"/>
        <v>0</v>
      </c>
      <c r="M116" s="51" t="str">
        <f t="shared" si="82"/>
        <v>m1</v>
      </c>
      <c r="N116" s="93"/>
      <c r="O116" s="64">
        <f t="shared" si="85"/>
        <v>0</v>
      </c>
      <c r="P116" s="97"/>
      <c r="Q116" s="53">
        <f t="shared" si="76"/>
        <v>-1900</v>
      </c>
      <c r="R116" s="93"/>
      <c r="T116" s="128">
        <f t="shared" si="86"/>
        <v>0</v>
      </c>
      <c r="U116" s="128">
        <f t="shared" si="87"/>
        <v>0</v>
      </c>
      <c r="V116" s="128">
        <f t="shared" si="88"/>
        <v>0</v>
      </c>
      <c r="W116" s="128">
        <f t="shared" si="89"/>
        <v>0</v>
      </c>
      <c r="X116" s="128">
        <f t="shared" si="90"/>
        <v>0</v>
      </c>
      <c r="Y116" s="128">
        <f t="shared" si="91"/>
        <v>0</v>
      </c>
      <c r="Z116" s="128">
        <f t="shared" si="92"/>
        <v>0</v>
      </c>
      <c r="AA116" s="128">
        <f t="shared" si="93"/>
        <v>0</v>
      </c>
      <c r="AB116" s="128">
        <f t="shared" si="94"/>
        <v>0</v>
      </c>
      <c r="AC116" s="128">
        <f t="shared" si="95"/>
        <v>0</v>
      </c>
      <c r="AD116" s="128">
        <f t="shared" si="96"/>
        <v>0</v>
      </c>
      <c r="AE116" s="128">
        <f t="shared" si="96"/>
        <v>0</v>
      </c>
      <c r="AF116" s="128">
        <f t="shared" si="84"/>
        <v>0</v>
      </c>
      <c r="AG116" s="128">
        <f t="shared" si="84"/>
        <v>0</v>
      </c>
      <c r="AH116" s="128">
        <f t="shared" si="84"/>
        <v>0</v>
      </c>
      <c r="AI116" s="128">
        <f t="shared" si="84"/>
        <v>0</v>
      </c>
      <c r="AJ116" s="128">
        <f t="shared" si="84"/>
        <v>0</v>
      </c>
      <c r="AK116" s="128">
        <f t="shared" si="84"/>
        <v>0</v>
      </c>
      <c r="AL116" s="128">
        <f t="shared" si="84"/>
        <v>0</v>
      </c>
      <c r="AM116" s="128">
        <f t="shared" si="84"/>
        <v>0</v>
      </c>
      <c r="AN116" s="128">
        <f t="shared" si="84"/>
        <v>0</v>
      </c>
      <c r="AO116" s="128">
        <f t="shared" si="84"/>
        <v>0</v>
      </c>
      <c r="AP116" s="128">
        <f t="shared" si="84"/>
        <v>0</v>
      </c>
      <c r="AQ116" s="128">
        <f t="shared" si="84"/>
        <v>0</v>
      </c>
      <c r="AR116" s="128">
        <f t="shared" si="84"/>
        <v>0</v>
      </c>
      <c r="AS116" s="128">
        <f t="shared" si="84"/>
        <v>0</v>
      </c>
      <c r="AT116" s="128">
        <f t="shared" si="84"/>
        <v>0</v>
      </c>
      <c r="AU116" s="128">
        <f t="shared" si="84"/>
        <v>0</v>
      </c>
      <c r="AV116" s="128">
        <f t="shared" si="84"/>
        <v>0</v>
      </c>
      <c r="AW116" s="128">
        <f t="shared" si="84"/>
        <v>0</v>
      </c>
    </row>
    <row r="117" spans="1:49" s="20" customFormat="1" ht="20" x14ac:dyDescent="0.4">
      <c r="A117" s="48"/>
      <c r="B117" s="69"/>
      <c r="C117" s="73" t="s">
        <v>138</v>
      </c>
      <c r="D117" s="82">
        <v>3</v>
      </c>
      <c r="E117" s="130" t="s">
        <v>21</v>
      </c>
      <c r="F117" s="257"/>
      <c r="G117" s="77" t="s">
        <v>8</v>
      </c>
      <c r="H117" s="77"/>
      <c r="I117" s="85"/>
      <c r="J117" s="93" t="s">
        <v>12</v>
      </c>
      <c r="K117" s="52">
        <v>1</v>
      </c>
      <c r="L117" s="51">
        <f t="shared" si="81"/>
        <v>0</v>
      </c>
      <c r="M117" s="51" t="str">
        <f t="shared" si="82"/>
        <v>st</v>
      </c>
      <c r="N117" s="93">
        <v>3500</v>
      </c>
      <c r="O117" s="64">
        <f t="shared" si="85"/>
        <v>0</v>
      </c>
      <c r="P117" s="97">
        <v>2040</v>
      </c>
      <c r="Q117" s="53">
        <f t="shared" si="76"/>
        <v>140</v>
      </c>
      <c r="R117" s="93">
        <v>25</v>
      </c>
      <c r="T117" s="128">
        <f t="shared" si="86"/>
        <v>0</v>
      </c>
      <c r="U117" s="128">
        <f t="shared" si="87"/>
        <v>0</v>
      </c>
      <c r="V117" s="128">
        <f t="shared" si="88"/>
        <v>0</v>
      </c>
      <c r="W117" s="128">
        <f t="shared" si="89"/>
        <v>0</v>
      </c>
      <c r="X117" s="128">
        <f t="shared" si="90"/>
        <v>0</v>
      </c>
      <c r="Y117" s="128">
        <f t="shared" si="91"/>
        <v>0</v>
      </c>
      <c r="Z117" s="128">
        <f t="shared" si="92"/>
        <v>0</v>
      </c>
      <c r="AA117" s="128">
        <f t="shared" si="93"/>
        <v>0</v>
      </c>
      <c r="AB117" s="128">
        <f t="shared" si="94"/>
        <v>0</v>
      </c>
      <c r="AC117" s="128">
        <f t="shared" si="95"/>
        <v>0</v>
      </c>
      <c r="AD117" s="128">
        <f t="shared" si="96"/>
        <v>0</v>
      </c>
      <c r="AE117" s="128">
        <f t="shared" si="96"/>
        <v>0</v>
      </c>
      <c r="AF117" s="128">
        <f t="shared" si="84"/>
        <v>0</v>
      </c>
      <c r="AG117" s="128">
        <f t="shared" si="84"/>
        <v>0</v>
      </c>
      <c r="AH117" s="128">
        <f t="shared" si="84"/>
        <v>0</v>
      </c>
      <c r="AI117" s="128">
        <f t="shared" si="84"/>
        <v>0</v>
      </c>
      <c r="AJ117" s="128">
        <f t="shared" si="84"/>
        <v>0</v>
      </c>
      <c r="AK117" s="128">
        <f t="shared" si="84"/>
        <v>0</v>
      </c>
      <c r="AL117" s="128">
        <f t="shared" si="84"/>
        <v>0</v>
      </c>
      <c r="AM117" s="128">
        <f t="shared" si="84"/>
        <v>0</v>
      </c>
      <c r="AN117" s="128">
        <f t="shared" si="84"/>
        <v>0</v>
      </c>
      <c r="AO117" s="128">
        <f t="shared" si="84"/>
        <v>0</v>
      </c>
      <c r="AP117" s="128">
        <f t="shared" si="84"/>
        <v>0</v>
      </c>
      <c r="AQ117" s="128">
        <f t="shared" si="84"/>
        <v>0</v>
      </c>
      <c r="AR117" s="128">
        <f t="shared" si="84"/>
        <v>0</v>
      </c>
      <c r="AS117" s="128">
        <f t="shared" ref="AS117:AW132" si="97">IF(AND($O117&gt;0,AS$12&gt;$Q117+1899),IF(MOD((AS$12-1900-$Q117),IF($R117=0,100,$R117))=0,$O117,0),0)*$AC$13</f>
        <v>0</v>
      </c>
      <c r="AT117" s="128">
        <f t="shared" si="97"/>
        <v>0</v>
      </c>
      <c r="AU117" s="128">
        <f t="shared" si="97"/>
        <v>0</v>
      </c>
      <c r="AV117" s="128">
        <f t="shared" si="97"/>
        <v>0</v>
      </c>
      <c r="AW117" s="128">
        <f t="shared" si="97"/>
        <v>0</v>
      </c>
    </row>
    <row r="118" spans="1:49" s="20" customFormat="1" ht="18" customHeight="1" x14ac:dyDescent="0.4">
      <c r="A118" s="48"/>
      <c r="B118" s="68"/>
      <c r="C118" s="72" t="s">
        <v>139</v>
      </c>
      <c r="D118" s="82">
        <v>4</v>
      </c>
      <c r="E118" s="130" t="s">
        <v>21</v>
      </c>
      <c r="F118" s="257" t="s">
        <v>183</v>
      </c>
      <c r="G118" s="77" t="s">
        <v>352</v>
      </c>
      <c r="H118" s="77"/>
      <c r="I118" s="85"/>
      <c r="J118" s="93" t="s">
        <v>12</v>
      </c>
      <c r="K118" s="52">
        <v>1</v>
      </c>
      <c r="L118" s="51">
        <f t="shared" si="81"/>
        <v>0</v>
      </c>
      <c r="M118" s="51" t="str">
        <f t="shared" si="82"/>
        <v>st</v>
      </c>
      <c r="N118" s="93"/>
      <c r="O118" s="64">
        <f t="shared" si="85"/>
        <v>0</v>
      </c>
      <c r="P118" s="97"/>
      <c r="Q118" s="53">
        <f t="shared" si="76"/>
        <v>-1900</v>
      </c>
      <c r="R118" s="93"/>
      <c r="T118" s="128">
        <f t="shared" si="86"/>
        <v>0</v>
      </c>
      <c r="U118" s="128">
        <f t="shared" si="87"/>
        <v>0</v>
      </c>
      <c r="V118" s="128">
        <f t="shared" si="88"/>
        <v>0</v>
      </c>
      <c r="W118" s="128">
        <f t="shared" si="89"/>
        <v>0</v>
      </c>
      <c r="X118" s="128">
        <f t="shared" si="90"/>
        <v>0</v>
      </c>
      <c r="Y118" s="128">
        <f t="shared" si="91"/>
        <v>0</v>
      </c>
      <c r="Z118" s="128">
        <f t="shared" si="92"/>
        <v>0</v>
      </c>
      <c r="AA118" s="128">
        <f t="shared" si="93"/>
        <v>0</v>
      </c>
      <c r="AB118" s="128">
        <f t="shared" si="94"/>
        <v>0</v>
      </c>
      <c r="AC118" s="128">
        <f t="shared" si="95"/>
        <v>0</v>
      </c>
      <c r="AD118" s="128">
        <f t="shared" si="96"/>
        <v>0</v>
      </c>
      <c r="AE118" s="128">
        <f t="shared" si="96"/>
        <v>0</v>
      </c>
      <c r="AF118" s="128">
        <f t="shared" ref="AF118:AU133" si="98">IF(AND($O118&gt;0,AF$12&gt;$Q118+1899),IF(MOD((AF$12-1900-$Q118),IF($R118=0,100,$R118))=0,$O118,0),0)*$AC$13</f>
        <v>0</v>
      </c>
      <c r="AG118" s="128">
        <f t="shared" si="98"/>
        <v>0</v>
      </c>
      <c r="AH118" s="128">
        <f t="shared" si="98"/>
        <v>0</v>
      </c>
      <c r="AI118" s="128">
        <f t="shared" si="98"/>
        <v>0</v>
      </c>
      <c r="AJ118" s="128">
        <f t="shared" si="98"/>
        <v>0</v>
      </c>
      <c r="AK118" s="128">
        <f t="shared" si="98"/>
        <v>0</v>
      </c>
      <c r="AL118" s="128">
        <f t="shared" si="98"/>
        <v>0</v>
      </c>
      <c r="AM118" s="128">
        <f t="shared" si="98"/>
        <v>0</v>
      </c>
      <c r="AN118" s="128">
        <f t="shared" si="98"/>
        <v>0</v>
      </c>
      <c r="AO118" s="128">
        <f t="shared" si="98"/>
        <v>0</v>
      </c>
      <c r="AP118" s="128">
        <f t="shared" si="98"/>
        <v>0</v>
      </c>
      <c r="AQ118" s="128">
        <f t="shared" si="98"/>
        <v>0</v>
      </c>
      <c r="AR118" s="128">
        <f t="shared" si="98"/>
        <v>0</v>
      </c>
      <c r="AS118" s="128">
        <f t="shared" si="97"/>
        <v>0</v>
      </c>
      <c r="AT118" s="128">
        <f t="shared" si="97"/>
        <v>0</v>
      </c>
      <c r="AU118" s="128">
        <f t="shared" si="97"/>
        <v>0</v>
      </c>
      <c r="AV118" s="128">
        <f t="shared" si="97"/>
        <v>0</v>
      </c>
      <c r="AW118" s="128">
        <f t="shared" si="97"/>
        <v>0</v>
      </c>
    </row>
    <row r="119" spans="1:49" s="20" customFormat="1" ht="20" x14ac:dyDescent="0.4">
      <c r="A119" s="48"/>
      <c r="B119" s="68"/>
      <c r="C119" s="72" t="s">
        <v>140</v>
      </c>
      <c r="D119" s="82"/>
      <c r="E119" s="130" t="s">
        <v>21</v>
      </c>
      <c r="F119" s="260"/>
      <c r="G119" s="77" t="s">
        <v>352</v>
      </c>
      <c r="H119" s="77"/>
      <c r="I119" s="85"/>
      <c r="J119" s="93" t="s">
        <v>19</v>
      </c>
      <c r="K119" s="52">
        <v>1</v>
      </c>
      <c r="L119" s="51">
        <f t="shared" si="81"/>
        <v>0</v>
      </c>
      <c r="M119" s="51" t="str">
        <f t="shared" si="82"/>
        <v>m2</v>
      </c>
      <c r="N119" s="93"/>
      <c r="O119" s="64">
        <f t="shared" si="85"/>
        <v>0</v>
      </c>
      <c r="P119" s="97"/>
      <c r="Q119" s="53">
        <f t="shared" si="76"/>
        <v>-1900</v>
      </c>
      <c r="R119" s="93"/>
      <c r="T119" s="128">
        <f t="shared" si="86"/>
        <v>0</v>
      </c>
      <c r="U119" s="128">
        <f t="shared" si="87"/>
        <v>0</v>
      </c>
      <c r="V119" s="128">
        <f t="shared" si="88"/>
        <v>0</v>
      </c>
      <c r="W119" s="128">
        <f t="shared" si="89"/>
        <v>0</v>
      </c>
      <c r="X119" s="128">
        <f t="shared" si="90"/>
        <v>0</v>
      </c>
      <c r="Y119" s="128">
        <f t="shared" si="91"/>
        <v>0</v>
      </c>
      <c r="Z119" s="128">
        <f t="shared" si="92"/>
        <v>0</v>
      </c>
      <c r="AA119" s="128">
        <f t="shared" si="93"/>
        <v>0</v>
      </c>
      <c r="AB119" s="128">
        <f t="shared" si="94"/>
        <v>0</v>
      </c>
      <c r="AC119" s="128">
        <f t="shared" si="95"/>
        <v>0</v>
      </c>
      <c r="AD119" s="128">
        <f t="shared" si="96"/>
        <v>0</v>
      </c>
      <c r="AE119" s="128">
        <f t="shared" si="96"/>
        <v>0</v>
      </c>
      <c r="AF119" s="128">
        <f t="shared" si="98"/>
        <v>0</v>
      </c>
      <c r="AG119" s="128">
        <f t="shared" si="98"/>
        <v>0</v>
      </c>
      <c r="AH119" s="128">
        <f t="shared" si="98"/>
        <v>0</v>
      </c>
      <c r="AI119" s="128">
        <f t="shared" si="98"/>
        <v>0</v>
      </c>
      <c r="AJ119" s="128">
        <f t="shared" si="98"/>
        <v>0</v>
      </c>
      <c r="AK119" s="128">
        <f t="shared" si="98"/>
        <v>0</v>
      </c>
      <c r="AL119" s="128">
        <f t="shared" si="98"/>
        <v>0</v>
      </c>
      <c r="AM119" s="128">
        <f t="shared" si="98"/>
        <v>0</v>
      </c>
      <c r="AN119" s="128">
        <f t="shared" si="98"/>
        <v>0</v>
      </c>
      <c r="AO119" s="128">
        <f t="shared" si="98"/>
        <v>0</v>
      </c>
      <c r="AP119" s="128">
        <f t="shared" si="98"/>
        <v>0</v>
      </c>
      <c r="AQ119" s="128">
        <f t="shared" si="98"/>
        <v>0</v>
      </c>
      <c r="AR119" s="128">
        <f t="shared" si="98"/>
        <v>0</v>
      </c>
      <c r="AS119" s="128">
        <f t="shared" si="97"/>
        <v>0</v>
      </c>
      <c r="AT119" s="128">
        <f t="shared" si="97"/>
        <v>0</v>
      </c>
      <c r="AU119" s="128">
        <f t="shared" si="97"/>
        <v>0</v>
      </c>
      <c r="AV119" s="128">
        <f t="shared" si="97"/>
        <v>0</v>
      </c>
      <c r="AW119" s="128">
        <f t="shared" si="97"/>
        <v>0</v>
      </c>
    </row>
    <row r="120" spans="1:49" s="20" customFormat="1" ht="20" x14ac:dyDescent="0.4">
      <c r="A120" s="48"/>
      <c r="B120" s="68"/>
      <c r="C120" s="72" t="s">
        <v>141</v>
      </c>
      <c r="D120" s="82">
        <v>3</v>
      </c>
      <c r="E120" s="130" t="s">
        <v>21</v>
      </c>
      <c r="F120" s="260"/>
      <c r="G120" s="77" t="s">
        <v>352</v>
      </c>
      <c r="H120" s="77"/>
      <c r="I120" s="85"/>
      <c r="J120" s="93" t="s">
        <v>19</v>
      </c>
      <c r="K120" s="52">
        <v>1</v>
      </c>
      <c r="L120" s="51">
        <f t="shared" si="81"/>
        <v>0</v>
      </c>
      <c r="M120" s="51" t="str">
        <f t="shared" si="82"/>
        <v>m2</v>
      </c>
      <c r="N120" s="93"/>
      <c r="O120" s="64">
        <f t="shared" si="85"/>
        <v>0</v>
      </c>
      <c r="P120" s="97"/>
      <c r="Q120" s="53">
        <f t="shared" si="76"/>
        <v>-1900</v>
      </c>
      <c r="R120" s="93"/>
      <c r="T120" s="128">
        <f t="shared" si="86"/>
        <v>0</v>
      </c>
      <c r="U120" s="128">
        <f t="shared" si="87"/>
        <v>0</v>
      </c>
      <c r="V120" s="128">
        <f t="shared" si="88"/>
        <v>0</v>
      </c>
      <c r="W120" s="128">
        <f t="shared" si="89"/>
        <v>0</v>
      </c>
      <c r="X120" s="128">
        <f t="shared" si="90"/>
        <v>0</v>
      </c>
      <c r="Y120" s="128">
        <f t="shared" si="91"/>
        <v>0</v>
      </c>
      <c r="Z120" s="128">
        <f t="shared" si="92"/>
        <v>0</v>
      </c>
      <c r="AA120" s="128">
        <f t="shared" si="93"/>
        <v>0</v>
      </c>
      <c r="AB120" s="128">
        <f t="shared" si="94"/>
        <v>0</v>
      </c>
      <c r="AC120" s="128">
        <f t="shared" si="95"/>
        <v>0</v>
      </c>
      <c r="AD120" s="128">
        <f t="shared" si="96"/>
        <v>0</v>
      </c>
      <c r="AE120" s="128">
        <f t="shared" si="96"/>
        <v>0</v>
      </c>
      <c r="AF120" s="128">
        <f t="shared" si="98"/>
        <v>0</v>
      </c>
      <c r="AG120" s="128">
        <f t="shared" si="98"/>
        <v>0</v>
      </c>
      <c r="AH120" s="128">
        <f t="shared" si="98"/>
        <v>0</v>
      </c>
      <c r="AI120" s="128">
        <f t="shared" si="98"/>
        <v>0</v>
      </c>
      <c r="AJ120" s="128">
        <f t="shared" si="98"/>
        <v>0</v>
      </c>
      <c r="AK120" s="128">
        <f t="shared" si="98"/>
        <v>0</v>
      </c>
      <c r="AL120" s="128">
        <f t="shared" si="98"/>
        <v>0</v>
      </c>
      <c r="AM120" s="128">
        <f t="shared" si="98"/>
        <v>0</v>
      </c>
      <c r="AN120" s="128">
        <f t="shared" si="98"/>
        <v>0</v>
      </c>
      <c r="AO120" s="128">
        <f t="shared" si="98"/>
        <v>0</v>
      </c>
      <c r="AP120" s="128">
        <f t="shared" si="98"/>
        <v>0</v>
      </c>
      <c r="AQ120" s="128">
        <f t="shared" si="98"/>
        <v>0</v>
      </c>
      <c r="AR120" s="128">
        <f t="shared" si="98"/>
        <v>0</v>
      </c>
      <c r="AS120" s="128">
        <f t="shared" si="97"/>
        <v>0</v>
      </c>
      <c r="AT120" s="128">
        <f t="shared" si="97"/>
        <v>0</v>
      </c>
      <c r="AU120" s="128">
        <f t="shared" si="97"/>
        <v>0</v>
      </c>
      <c r="AV120" s="128">
        <f t="shared" si="97"/>
        <v>0</v>
      </c>
      <c r="AW120" s="128">
        <f t="shared" si="97"/>
        <v>0</v>
      </c>
    </row>
    <row r="121" spans="1:49" s="20" customFormat="1" ht="18" customHeight="1" x14ac:dyDescent="0.4">
      <c r="A121" s="48"/>
      <c r="B121" s="68"/>
      <c r="C121" s="72" t="s">
        <v>136</v>
      </c>
      <c r="D121" s="82">
        <v>3</v>
      </c>
      <c r="E121" s="130" t="s">
        <v>21</v>
      </c>
      <c r="F121" s="257" t="s">
        <v>184</v>
      </c>
      <c r="G121" s="77" t="s">
        <v>352</v>
      </c>
      <c r="H121" s="77"/>
      <c r="I121" s="85"/>
      <c r="J121" s="93" t="s">
        <v>174</v>
      </c>
      <c r="K121" s="52">
        <v>1</v>
      </c>
      <c r="L121" s="51">
        <f t="shared" si="81"/>
        <v>0</v>
      </c>
      <c r="M121" s="51" t="str">
        <f t="shared" si="82"/>
        <v>nvt</v>
      </c>
      <c r="N121" s="93"/>
      <c r="O121" s="64">
        <f t="shared" si="85"/>
        <v>0</v>
      </c>
      <c r="P121" s="104"/>
      <c r="Q121" s="53">
        <f t="shared" si="76"/>
        <v>-1900</v>
      </c>
      <c r="R121" s="93"/>
      <c r="T121" s="128">
        <f t="shared" si="86"/>
        <v>0</v>
      </c>
      <c r="U121" s="128">
        <f t="shared" si="87"/>
        <v>0</v>
      </c>
      <c r="V121" s="128">
        <f t="shared" si="88"/>
        <v>0</v>
      </c>
      <c r="W121" s="128">
        <f t="shared" si="89"/>
        <v>0</v>
      </c>
      <c r="X121" s="128">
        <f t="shared" si="90"/>
        <v>0</v>
      </c>
      <c r="Y121" s="128">
        <f t="shared" si="91"/>
        <v>0</v>
      </c>
      <c r="Z121" s="128">
        <f t="shared" si="92"/>
        <v>0</v>
      </c>
      <c r="AA121" s="128">
        <f t="shared" si="93"/>
        <v>0</v>
      </c>
      <c r="AB121" s="128">
        <f t="shared" si="94"/>
        <v>0</v>
      </c>
      <c r="AC121" s="128">
        <f t="shared" si="95"/>
        <v>0</v>
      </c>
      <c r="AD121" s="128">
        <f t="shared" si="96"/>
        <v>0</v>
      </c>
      <c r="AE121" s="128">
        <f t="shared" si="96"/>
        <v>0</v>
      </c>
      <c r="AF121" s="128">
        <f t="shared" si="98"/>
        <v>0</v>
      </c>
      <c r="AG121" s="128">
        <f t="shared" si="98"/>
        <v>0</v>
      </c>
      <c r="AH121" s="128">
        <f t="shared" si="98"/>
        <v>0</v>
      </c>
      <c r="AI121" s="128">
        <f t="shared" si="98"/>
        <v>0</v>
      </c>
      <c r="AJ121" s="128">
        <f t="shared" si="98"/>
        <v>0</v>
      </c>
      <c r="AK121" s="128">
        <f t="shared" si="98"/>
        <v>0</v>
      </c>
      <c r="AL121" s="128">
        <f t="shared" si="98"/>
        <v>0</v>
      </c>
      <c r="AM121" s="128">
        <f t="shared" si="98"/>
        <v>0</v>
      </c>
      <c r="AN121" s="128">
        <f t="shared" si="98"/>
        <v>0</v>
      </c>
      <c r="AO121" s="128">
        <f t="shared" si="98"/>
        <v>0</v>
      </c>
      <c r="AP121" s="128">
        <f t="shared" si="98"/>
        <v>0</v>
      </c>
      <c r="AQ121" s="128">
        <f t="shared" si="98"/>
        <v>0</v>
      </c>
      <c r="AR121" s="128">
        <f t="shared" si="98"/>
        <v>0</v>
      </c>
      <c r="AS121" s="128">
        <f t="shared" si="97"/>
        <v>0</v>
      </c>
      <c r="AT121" s="128">
        <f t="shared" si="97"/>
        <v>0</v>
      </c>
      <c r="AU121" s="128">
        <f t="shared" si="97"/>
        <v>0</v>
      </c>
      <c r="AV121" s="128">
        <f t="shared" si="97"/>
        <v>0</v>
      </c>
      <c r="AW121" s="128">
        <f t="shared" si="97"/>
        <v>0</v>
      </c>
    </row>
    <row r="122" spans="1:49" s="20" customFormat="1" ht="20" x14ac:dyDescent="0.4">
      <c r="A122" s="48"/>
      <c r="B122" s="68"/>
      <c r="C122" s="72" t="s">
        <v>142</v>
      </c>
      <c r="D122" s="82">
        <v>3</v>
      </c>
      <c r="E122" s="130" t="s">
        <v>21</v>
      </c>
      <c r="F122" s="257"/>
      <c r="G122" s="77" t="s">
        <v>352</v>
      </c>
      <c r="H122" s="77"/>
      <c r="I122" s="85"/>
      <c r="J122" s="93" t="s">
        <v>20</v>
      </c>
      <c r="K122" s="52">
        <v>1</v>
      </c>
      <c r="L122" s="51">
        <f t="shared" si="81"/>
        <v>0</v>
      </c>
      <c r="M122" s="51" t="str">
        <f t="shared" si="82"/>
        <v>m1</v>
      </c>
      <c r="N122" s="93"/>
      <c r="O122" s="64">
        <f t="shared" si="85"/>
        <v>0</v>
      </c>
      <c r="P122" s="104"/>
      <c r="Q122" s="53">
        <f t="shared" si="76"/>
        <v>-1900</v>
      </c>
      <c r="R122" s="93"/>
      <c r="T122" s="128">
        <f t="shared" si="86"/>
        <v>0</v>
      </c>
      <c r="U122" s="128">
        <f t="shared" si="87"/>
        <v>0</v>
      </c>
      <c r="V122" s="128">
        <f t="shared" si="88"/>
        <v>0</v>
      </c>
      <c r="W122" s="128">
        <f t="shared" si="89"/>
        <v>0</v>
      </c>
      <c r="X122" s="128">
        <f t="shared" si="90"/>
        <v>0</v>
      </c>
      <c r="Y122" s="128">
        <f t="shared" si="91"/>
        <v>0</v>
      </c>
      <c r="Z122" s="128">
        <f t="shared" si="92"/>
        <v>0</v>
      </c>
      <c r="AA122" s="128">
        <f t="shared" si="93"/>
        <v>0</v>
      </c>
      <c r="AB122" s="128">
        <f t="shared" si="94"/>
        <v>0</v>
      </c>
      <c r="AC122" s="128">
        <f t="shared" si="95"/>
        <v>0</v>
      </c>
      <c r="AD122" s="128">
        <f t="shared" si="96"/>
        <v>0</v>
      </c>
      <c r="AE122" s="128">
        <f t="shared" si="96"/>
        <v>0</v>
      </c>
      <c r="AF122" s="128">
        <f t="shared" si="98"/>
        <v>0</v>
      </c>
      <c r="AG122" s="128">
        <f t="shared" si="98"/>
        <v>0</v>
      </c>
      <c r="AH122" s="128">
        <f t="shared" si="98"/>
        <v>0</v>
      </c>
      <c r="AI122" s="128">
        <f t="shared" si="98"/>
        <v>0</v>
      </c>
      <c r="AJ122" s="128">
        <f t="shared" si="98"/>
        <v>0</v>
      </c>
      <c r="AK122" s="128">
        <f t="shared" si="98"/>
        <v>0</v>
      </c>
      <c r="AL122" s="128">
        <f t="shared" si="98"/>
        <v>0</v>
      </c>
      <c r="AM122" s="128">
        <f t="shared" si="98"/>
        <v>0</v>
      </c>
      <c r="AN122" s="128">
        <f t="shared" si="98"/>
        <v>0</v>
      </c>
      <c r="AO122" s="128">
        <f t="shared" si="98"/>
        <v>0</v>
      </c>
      <c r="AP122" s="128">
        <f t="shared" si="98"/>
        <v>0</v>
      </c>
      <c r="AQ122" s="128">
        <f t="shared" si="98"/>
        <v>0</v>
      </c>
      <c r="AR122" s="128">
        <f t="shared" si="98"/>
        <v>0</v>
      </c>
      <c r="AS122" s="128">
        <f t="shared" si="97"/>
        <v>0</v>
      </c>
      <c r="AT122" s="128">
        <f t="shared" si="97"/>
        <v>0</v>
      </c>
      <c r="AU122" s="128">
        <f t="shared" si="97"/>
        <v>0</v>
      </c>
      <c r="AV122" s="128">
        <f t="shared" si="97"/>
        <v>0</v>
      </c>
      <c r="AW122" s="128">
        <f t="shared" si="97"/>
        <v>0</v>
      </c>
    </row>
    <row r="123" spans="1:49" s="20" customFormat="1" ht="20" x14ac:dyDescent="0.4">
      <c r="A123" s="48"/>
      <c r="B123" s="68"/>
      <c r="C123" s="72" t="s">
        <v>143</v>
      </c>
      <c r="D123" s="82">
        <v>1</v>
      </c>
      <c r="E123" s="130" t="s">
        <v>21</v>
      </c>
      <c r="F123" s="118" t="s">
        <v>335</v>
      </c>
      <c r="G123" s="77" t="s">
        <v>352</v>
      </c>
      <c r="H123" s="77"/>
      <c r="I123" s="90"/>
      <c r="J123" s="93" t="s">
        <v>12</v>
      </c>
      <c r="K123" s="52">
        <v>1</v>
      </c>
      <c r="L123" s="51">
        <f t="shared" si="81"/>
        <v>0</v>
      </c>
      <c r="M123" s="51" t="str">
        <f t="shared" si="82"/>
        <v>st</v>
      </c>
      <c r="N123" s="93"/>
      <c r="O123" s="64">
        <f t="shared" si="85"/>
        <v>0</v>
      </c>
      <c r="P123" s="104"/>
      <c r="Q123" s="53">
        <f t="shared" si="76"/>
        <v>-1900</v>
      </c>
      <c r="R123" s="93"/>
      <c r="T123" s="128">
        <f t="shared" si="86"/>
        <v>0</v>
      </c>
      <c r="U123" s="128">
        <f t="shared" si="87"/>
        <v>0</v>
      </c>
      <c r="V123" s="128">
        <f t="shared" si="88"/>
        <v>0</v>
      </c>
      <c r="W123" s="128">
        <f t="shared" si="89"/>
        <v>0</v>
      </c>
      <c r="X123" s="128">
        <f t="shared" si="90"/>
        <v>0</v>
      </c>
      <c r="Y123" s="128">
        <f t="shared" si="91"/>
        <v>0</v>
      </c>
      <c r="Z123" s="128">
        <f t="shared" si="92"/>
        <v>0</v>
      </c>
      <c r="AA123" s="128">
        <f t="shared" si="93"/>
        <v>0</v>
      </c>
      <c r="AB123" s="128">
        <f t="shared" si="94"/>
        <v>0</v>
      </c>
      <c r="AC123" s="128">
        <f t="shared" si="95"/>
        <v>0</v>
      </c>
      <c r="AD123" s="128">
        <f t="shared" si="96"/>
        <v>0</v>
      </c>
      <c r="AE123" s="128">
        <f t="shared" si="96"/>
        <v>0</v>
      </c>
      <c r="AF123" s="128">
        <f t="shared" si="98"/>
        <v>0</v>
      </c>
      <c r="AG123" s="128">
        <f t="shared" si="98"/>
        <v>0</v>
      </c>
      <c r="AH123" s="128">
        <f t="shared" si="98"/>
        <v>0</v>
      </c>
      <c r="AI123" s="128">
        <f t="shared" si="98"/>
        <v>0</v>
      </c>
      <c r="AJ123" s="128">
        <f t="shared" si="98"/>
        <v>0</v>
      </c>
      <c r="AK123" s="128">
        <f t="shared" si="98"/>
        <v>0</v>
      </c>
      <c r="AL123" s="128">
        <f t="shared" si="98"/>
        <v>0</v>
      </c>
      <c r="AM123" s="128">
        <f t="shared" si="98"/>
        <v>0</v>
      </c>
      <c r="AN123" s="128">
        <f t="shared" si="98"/>
        <v>0</v>
      </c>
      <c r="AO123" s="128">
        <f t="shared" si="98"/>
        <v>0</v>
      </c>
      <c r="AP123" s="128">
        <f t="shared" si="98"/>
        <v>0</v>
      </c>
      <c r="AQ123" s="128">
        <f t="shared" si="98"/>
        <v>0</v>
      </c>
      <c r="AR123" s="128">
        <f t="shared" si="98"/>
        <v>0</v>
      </c>
      <c r="AS123" s="128">
        <f t="shared" si="97"/>
        <v>0</v>
      </c>
      <c r="AT123" s="128">
        <f t="shared" si="97"/>
        <v>0</v>
      </c>
      <c r="AU123" s="128">
        <f t="shared" si="97"/>
        <v>0</v>
      </c>
      <c r="AV123" s="128">
        <f t="shared" si="97"/>
        <v>0</v>
      </c>
      <c r="AW123" s="128">
        <f t="shared" si="97"/>
        <v>0</v>
      </c>
    </row>
    <row r="124" spans="1:49" s="20" customFormat="1" ht="20" x14ac:dyDescent="0.4">
      <c r="A124" s="48"/>
      <c r="B124" s="68"/>
      <c r="C124" s="72"/>
      <c r="D124" s="82"/>
      <c r="E124" s="130" t="s">
        <v>21</v>
      </c>
      <c r="F124" s="261"/>
      <c r="G124" s="77"/>
      <c r="H124" s="77"/>
      <c r="I124" s="91"/>
      <c r="J124" s="93"/>
      <c r="K124" s="52">
        <v>1</v>
      </c>
      <c r="L124" s="51">
        <f t="shared" si="81"/>
        <v>0</v>
      </c>
      <c r="M124" s="51">
        <f t="shared" si="82"/>
        <v>0</v>
      </c>
      <c r="N124" s="93"/>
      <c r="O124" s="64">
        <f t="shared" si="85"/>
        <v>0</v>
      </c>
      <c r="P124" s="104"/>
      <c r="Q124" s="53">
        <f t="shared" si="76"/>
        <v>-1900</v>
      </c>
      <c r="R124" s="93"/>
      <c r="T124" s="128">
        <f t="shared" si="86"/>
        <v>0</v>
      </c>
      <c r="U124" s="128">
        <f t="shared" si="87"/>
        <v>0</v>
      </c>
      <c r="V124" s="128">
        <f t="shared" si="88"/>
        <v>0</v>
      </c>
      <c r="W124" s="128">
        <f t="shared" si="89"/>
        <v>0</v>
      </c>
      <c r="X124" s="128">
        <f t="shared" si="90"/>
        <v>0</v>
      </c>
      <c r="Y124" s="128">
        <f t="shared" si="91"/>
        <v>0</v>
      </c>
      <c r="Z124" s="128">
        <f t="shared" si="92"/>
        <v>0</v>
      </c>
      <c r="AA124" s="128">
        <f t="shared" si="93"/>
        <v>0</v>
      </c>
      <c r="AB124" s="128">
        <f t="shared" si="94"/>
        <v>0</v>
      </c>
      <c r="AC124" s="128">
        <f t="shared" si="95"/>
        <v>0</v>
      </c>
      <c r="AD124" s="128">
        <f t="shared" si="96"/>
        <v>0</v>
      </c>
      <c r="AE124" s="128">
        <f t="shared" si="96"/>
        <v>0</v>
      </c>
      <c r="AF124" s="128">
        <f t="shared" si="98"/>
        <v>0</v>
      </c>
      <c r="AG124" s="128">
        <f t="shared" si="98"/>
        <v>0</v>
      </c>
      <c r="AH124" s="128">
        <f t="shared" si="98"/>
        <v>0</v>
      </c>
      <c r="AI124" s="128">
        <f t="shared" si="98"/>
        <v>0</v>
      </c>
      <c r="AJ124" s="128">
        <f t="shared" si="98"/>
        <v>0</v>
      </c>
      <c r="AK124" s="128">
        <f t="shared" si="98"/>
        <v>0</v>
      </c>
      <c r="AL124" s="128">
        <f t="shared" si="98"/>
        <v>0</v>
      </c>
      <c r="AM124" s="128">
        <f t="shared" si="98"/>
        <v>0</v>
      </c>
      <c r="AN124" s="128">
        <f t="shared" si="98"/>
        <v>0</v>
      </c>
      <c r="AO124" s="128">
        <f t="shared" si="98"/>
        <v>0</v>
      </c>
      <c r="AP124" s="128">
        <f t="shared" si="98"/>
        <v>0</v>
      </c>
      <c r="AQ124" s="128">
        <f t="shared" si="98"/>
        <v>0</v>
      </c>
      <c r="AR124" s="128">
        <f t="shared" si="98"/>
        <v>0</v>
      </c>
      <c r="AS124" s="128">
        <f t="shared" si="97"/>
        <v>0</v>
      </c>
      <c r="AT124" s="128">
        <f t="shared" si="97"/>
        <v>0</v>
      </c>
      <c r="AU124" s="128">
        <f t="shared" si="97"/>
        <v>0</v>
      </c>
      <c r="AV124" s="128">
        <f t="shared" si="97"/>
        <v>0</v>
      </c>
      <c r="AW124" s="128">
        <f t="shared" si="97"/>
        <v>0</v>
      </c>
    </row>
    <row r="125" spans="1:49" s="20" customFormat="1" ht="20" x14ac:dyDescent="0.4">
      <c r="A125" s="48"/>
      <c r="B125" s="69" t="s">
        <v>47</v>
      </c>
      <c r="C125" s="72" t="s">
        <v>144</v>
      </c>
      <c r="D125" s="82">
        <v>3</v>
      </c>
      <c r="E125" s="130" t="s">
        <v>21</v>
      </c>
      <c r="F125" s="259" t="s">
        <v>336</v>
      </c>
      <c r="G125" s="77"/>
      <c r="H125" s="77"/>
      <c r="I125" s="87"/>
      <c r="J125" s="93" t="s">
        <v>193</v>
      </c>
      <c r="K125" s="52">
        <v>1</v>
      </c>
      <c r="L125" s="51">
        <f>+I125*K125</f>
        <v>0</v>
      </c>
      <c r="M125" s="51" t="str">
        <f>+J125</f>
        <v>ketel</v>
      </c>
      <c r="N125" s="93">
        <v>1890</v>
      </c>
      <c r="O125" s="64">
        <f t="shared" si="85"/>
        <v>0</v>
      </c>
      <c r="P125" s="104">
        <v>2030</v>
      </c>
      <c r="Q125" s="53">
        <f t="shared" si="76"/>
        <v>130</v>
      </c>
      <c r="R125" s="93">
        <v>20</v>
      </c>
      <c r="T125" s="128">
        <f t="shared" si="86"/>
        <v>0</v>
      </c>
      <c r="U125" s="128">
        <f t="shared" si="87"/>
        <v>0</v>
      </c>
      <c r="V125" s="128">
        <f t="shared" si="88"/>
        <v>0</v>
      </c>
      <c r="W125" s="128">
        <f t="shared" si="89"/>
        <v>0</v>
      </c>
      <c r="X125" s="128">
        <f t="shared" si="90"/>
        <v>0</v>
      </c>
      <c r="Y125" s="128">
        <f t="shared" si="91"/>
        <v>0</v>
      </c>
      <c r="Z125" s="128">
        <f t="shared" si="92"/>
        <v>0</v>
      </c>
      <c r="AA125" s="128">
        <f t="shared" si="93"/>
        <v>0</v>
      </c>
      <c r="AB125" s="128">
        <f t="shared" si="94"/>
        <v>0</v>
      </c>
      <c r="AC125" s="128">
        <f t="shared" si="95"/>
        <v>0</v>
      </c>
      <c r="AD125" s="128">
        <f t="shared" si="96"/>
        <v>0</v>
      </c>
      <c r="AE125" s="128">
        <f t="shared" si="96"/>
        <v>0</v>
      </c>
      <c r="AF125" s="128">
        <f t="shared" si="98"/>
        <v>0</v>
      </c>
      <c r="AG125" s="128">
        <f t="shared" si="98"/>
        <v>0</v>
      </c>
      <c r="AH125" s="128">
        <f t="shared" si="98"/>
        <v>0</v>
      </c>
      <c r="AI125" s="128">
        <f t="shared" si="98"/>
        <v>0</v>
      </c>
      <c r="AJ125" s="128">
        <f t="shared" si="98"/>
        <v>0</v>
      </c>
      <c r="AK125" s="128">
        <f t="shared" si="98"/>
        <v>0</v>
      </c>
      <c r="AL125" s="128">
        <f t="shared" si="98"/>
        <v>0</v>
      </c>
      <c r="AM125" s="128">
        <f t="shared" si="98"/>
        <v>0</v>
      </c>
      <c r="AN125" s="128">
        <f t="shared" si="98"/>
        <v>0</v>
      </c>
      <c r="AO125" s="128">
        <f t="shared" si="98"/>
        <v>0</v>
      </c>
      <c r="AP125" s="128">
        <f t="shared" si="98"/>
        <v>0</v>
      </c>
      <c r="AQ125" s="128">
        <f t="shared" si="98"/>
        <v>0</v>
      </c>
      <c r="AR125" s="128">
        <f t="shared" si="98"/>
        <v>0</v>
      </c>
      <c r="AS125" s="128">
        <f t="shared" si="97"/>
        <v>0</v>
      </c>
      <c r="AT125" s="128">
        <f t="shared" si="97"/>
        <v>0</v>
      </c>
      <c r="AU125" s="128">
        <f t="shared" si="97"/>
        <v>0</v>
      </c>
      <c r="AV125" s="128">
        <f t="shared" si="97"/>
        <v>0</v>
      </c>
      <c r="AW125" s="128">
        <f t="shared" si="97"/>
        <v>0</v>
      </c>
    </row>
    <row r="126" spans="1:49" s="20" customFormat="1" ht="20" x14ac:dyDescent="0.4">
      <c r="A126" s="48"/>
      <c r="B126" s="68"/>
      <c r="C126" s="72" t="s">
        <v>145</v>
      </c>
      <c r="D126" s="82"/>
      <c r="E126" s="130" t="s">
        <v>21</v>
      </c>
      <c r="F126" s="257"/>
      <c r="G126" s="77"/>
      <c r="H126" s="77"/>
      <c r="I126" s="87"/>
      <c r="J126" s="93" t="s">
        <v>193</v>
      </c>
      <c r="K126" s="52">
        <v>1</v>
      </c>
      <c r="L126" s="51">
        <f>+I126*K126</f>
        <v>0</v>
      </c>
      <c r="M126" s="51" t="str">
        <f>+J126</f>
        <v>ketel</v>
      </c>
      <c r="N126" s="93">
        <v>75</v>
      </c>
      <c r="O126" s="64">
        <f t="shared" si="85"/>
        <v>0</v>
      </c>
      <c r="P126" s="105">
        <v>2022</v>
      </c>
      <c r="Q126" s="53">
        <f>P126-1900</f>
        <v>122</v>
      </c>
      <c r="R126" s="106">
        <v>1</v>
      </c>
      <c r="T126" s="128">
        <f t="shared" si="86"/>
        <v>0</v>
      </c>
      <c r="U126" s="128">
        <f t="shared" si="87"/>
        <v>0</v>
      </c>
      <c r="V126" s="128">
        <f t="shared" si="88"/>
        <v>0</v>
      </c>
      <c r="W126" s="128">
        <f t="shared" si="89"/>
        <v>0</v>
      </c>
      <c r="X126" s="128">
        <f t="shared" si="90"/>
        <v>0</v>
      </c>
      <c r="Y126" s="128">
        <f t="shared" si="91"/>
        <v>0</v>
      </c>
      <c r="Z126" s="128">
        <f t="shared" si="92"/>
        <v>0</v>
      </c>
      <c r="AA126" s="128">
        <f t="shared" si="93"/>
        <v>0</v>
      </c>
      <c r="AB126" s="128">
        <f t="shared" si="94"/>
        <v>0</v>
      </c>
      <c r="AC126" s="128">
        <f t="shared" si="95"/>
        <v>0</v>
      </c>
      <c r="AD126" s="128">
        <f t="shared" si="96"/>
        <v>0</v>
      </c>
      <c r="AE126" s="128">
        <f t="shared" si="96"/>
        <v>0</v>
      </c>
      <c r="AF126" s="128">
        <f t="shared" si="98"/>
        <v>0</v>
      </c>
      <c r="AG126" s="128">
        <f t="shared" si="98"/>
        <v>0</v>
      </c>
      <c r="AH126" s="128">
        <f t="shared" si="98"/>
        <v>0</v>
      </c>
      <c r="AI126" s="128">
        <f t="shared" si="98"/>
        <v>0</v>
      </c>
      <c r="AJ126" s="128">
        <f t="shared" si="98"/>
        <v>0</v>
      </c>
      <c r="AK126" s="128">
        <f t="shared" si="98"/>
        <v>0</v>
      </c>
      <c r="AL126" s="128">
        <f t="shared" si="98"/>
        <v>0</v>
      </c>
      <c r="AM126" s="128">
        <f t="shared" si="98"/>
        <v>0</v>
      </c>
      <c r="AN126" s="128">
        <f t="shared" si="98"/>
        <v>0</v>
      </c>
      <c r="AO126" s="128">
        <f t="shared" si="98"/>
        <v>0</v>
      </c>
      <c r="AP126" s="128">
        <f t="shared" si="98"/>
        <v>0</v>
      </c>
      <c r="AQ126" s="128">
        <f t="shared" si="98"/>
        <v>0</v>
      </c>
      <c r="AR126" s="128">
        <f t="shared" si="98"/>
        <v>0</v>
      </c>
      <c r="AS126" s="128">
        <f t="shared" si="97"/>
        <v>0</v>
      </c>
      <c r="AT126" s="128">
        <f t="shared" si="97"/>
        <v>0</v>
      </c>
      <c r="AU126" s="128">
        <f t="shared" si="97"/>
        <v>0</v>
      </c>
      <c r="AV126" s="128">
        <f t="shared" si="97"/>
        <v>0</v>
      </c>
      <c r="AW126" s="128">
        <f t="shared" si="97"/>
        <v>0</v>
      </c>
    </row>
    <row r="127" spans="1:49" s="20" customFormat="1" ht="20" x14ac:dyDescent="0.4">
      <c r="A127" s="48"/>
      <c r="B127" s="68"/>
      <c r="C127" s="72" t="s">
        <v>146</v>
      </c>
      <c r="D127" s="82"/>
      <c r="E127" s="130" t="s">
        <v>21</v>
      </c>
      <c r="F127" s="257" t="s">
        <v>173</v>
      </c>
      <c r="G127" s="77"/>
      <c r="H127" s="77"/>
      <c r="I127" s="85"/>
      <c r="J127" s="93" t="s">
        <v>174</v>
      </c>
      <c r="K127" s="52">
        <v>1</v>
      </c>
      <c r="L127" s="51">
        <f t="shared" ref="L127:L151" si="99">+I127*K127</f>
        <v>0</v>
      </c>
      <c r="M127" s="51" t="str">
        <f t="shared" ref="M127:M151" si="100">+J127</f>
        <v>nvt</v>
      </c>
      <c r="N127" s="93">
        <v>150</v>
      </c>
      <c r="O127" s="64">
        <f t="shared" si="85"/>
        <v>0</v>
      </c>
      <c r="P127" s="97"/>
      <c r="Q127" s="53">
        <f t="shared" ref="Q127:Q170" si="101">P127-1900</f>
        <v>-1900</v>
      </c>
      <c r="R127" s="93">
        <v>20</v>
      </c>
      <c r="T127" s="128">
        <f t="shared" ref="T127:T172" si="102">IF(AND($O127&gt;0,T$12&gt;$Q127+1899),IF(MOD((T$12-1900-$Q127),IF($R127=0,100,$R127))=0,$O127,0),0)*$T$13</f>
        <v>0</v>
      </c>
      <c r="U127" s="128">
        <f t="shared" ref="U127:U172" si="103">IF(AND($O127&gt;0,U$12&gt;$Q127+1899),IF(MOD((U$12-1900-$Q127),IF($R127=0,100,$R127))=0,$O127,0),0)*$U$13</f>
        <v>0</v>
      </c>
      <c r="V127" s="128">
        <f t="shared" ref="V127:V172" si="104">IF(AND($O127&gt;0,V$12&gt;$Q127+1899),IF(MOD((V$12-1900-$Q127),IF($R127=0,100,$R127))=0,$O127,0),0)*$V$13</f>
        <v>0</v>
      </c>
      <c r="W127" s="128">
        <f t="shared" ref="W127:W172" si="105">IF(AND($O127&gt;0,W$12&gt;$Q127+1899),IF(MOD((W$12-1900-$Q127),IF($R127=0,100,$R127))=0,$O127,0),0)*$W$13</f>
        <v>0</v>
      </c>
      <c r="X127" s="128">
        <f t="shared" ref="X127:X172" si="106">IF(AND($O127&gt;0,X$12&gt;$Q127+1899),IF(MOD((X$12-1900-$Q127),IF($R127=0,100,$R127))=0,$O127,0),0)*$X$13</f>
        <v>0</v>
      </c>
      <c r="Y127" s="128">
        <f t="shared" ref="Y127:Y172" si="107">IF(AND($O127&gt;0,Y$12&gt;$Q127+1899),IF(MOD((Y$12-1900-$Q127),IF($R127=0,100,$R127))=0,$O127,0),0)*$Y$13</f>
        <v>0</v>
      </c>
      <c r="Z127" s="128">
        <f t="shared" ref="Z127:Z172" si="108">IF(AND($O127&gt;0,Z$12&gt;$Q127+1899),IF(MOD((Z$12-1900-$Q127),IF($R127=0,100,$R127))=0,$O127,0),0)*$Z$13</f>
        <v>0</v>
      </c>
      <c r="AA127" s="128">
        <f t="shared" ref="AA127:AA172" si="109">IF(AND($O127&gt;0,AA$12&gt;$Q127+1899),IF(MOD((AA$12-1900-$Q127),IF($R127=0,100,$R127))=0,$O127,0),0)*$AA$13</f>
        <v>0</v>
      </c>
      <c r="AB127" s="128">
        <f t="shared" ref="AB127:AB172" si="110">IF(AND($O127&gt;0,AB$12&gt;$Q127+1899),IF(MOD((AB$12-1900-$Q127),IF($R127=0,100,$R127))=0,$O127,0),0)*$AB$13</f>
        <v>0</v>
      </c>
      <c r="AC127" s="128">
        <f t="shared" ref="AC127:AR148" si="111">IF(AND($O127&gt;0,AC$12&gt;$Q127+1899),IF(MOD((AC$12-1900-$Q127),IF($R127=0,100,$R127))=0,$O127,0),0)*$AC$13</f>
        <v>0</v>
      </c>
      <c r="AD127" s="128">
        <f t="shared" si="96"/>
        <v>0</v>
      </c>
      <c r="AE127" s="128">
        <f t="shared" si="96"/>
        <v>0</v>
      </c>
      <c r="AF127" s="128">
        <f t="shared" si="98"/>
        <v>0</v>
      </c>
      <c r="AG127" s="128">
        <f t="shared" si="98"/>
        <v>0</v>
      </c>
      <c r="AH127" s="128">
        <f t="shared" si="98"/>
        <v>0</v>
      </c>
      <c r="AI127" s="128">
        <f t="shared" si="98"/>
        <v>0</v>
      </c>
      <c r="AJ127" s="128">
        <f t="shared" si="98"/>
        <v>0</v>
      </c>
      <c r="AK127" s="128">
        <f t="shared" si="98"/>
        <v>0</v>
      </c>
      <c r="AL127" s="128">
        <f t="shared" si="98"/>
        <v>0</v>
      </c>
      <c r="AM127" s="128">
        <f t="shared" si="98"/>
        <v>0</v>
      </c>
      <c r="AN127" s="128">
        <f t="shared" si="98"/>
        <v>0</v>
      </c>
      <c r="AO127" s="128">
        <f t="shared" si="98"/>
        <v>0</v>
      </c>
      <c r="AP127" s="128">
        <f t="shared" si="98"/>
        <v>0</v>
      </c>
      <c r="AQ127" s="128">
        <f t="shared" si="98"/>
        <v>0</v>
      </c>
      <c r="AR127" s="128">
        <f t="shared" si="98"/>
        <v>0</v>
      </c>
      <c r="AS127" s="128">
        <f t="shared" si="97"/>
        <v>0</v>
      </c>
      <c r="AT127" s="128">
        <f t="shared" si="97"/>
        <v>0</v>
      </c>
      <c r="AU127" s="128">
        <f t="shared" si="97"/>
        <v>0</v>
      </c>
      <c r="AV127" s="128">
        <f t="shared" si="97"/>
        <v>0</v>
      </c>
      <c r="AW127" s="128">
        <f t="shared" si="97"/>
        <v>0</v>
      </c>
    </row>
    <row r="128" spans="1:49" ht="23.25" customHeight="1" x14ac:dyDescent="0.4">
      <c r="B128" s="68"/>
      <c r="C128" s="72" t="s">
        <v>147</v>
      </c>
      <c r="D128" s="82">
        <v>3</v>
      </c>
      <c r="E128" s="130" t="s">
        <v>21</v>
      </c>
      <c r="F128" s="257"/>
      <c r="G128" s="77"/>
      <c r="H128" s="77"/>
      <c r="I128" s="85"/>
      <c r="J128" s="93" t="s">
        <v>192</v>
      </c>
      <c r="K128" s="52">
        <v>1</v>
      </c>
      <c r="L128" s="51">
        <f t="shared" si="99"/>
        <v>0</v>
      </c>
      <c r="M128" s="51" t="str">
        <f t="shared" si="100"/>
        <v>ps</v>
      </c>
      <c r="N128" s="93">
        <v>180</v>
      </c>
      <c r="O128" s="64">
        <f t="shared" si="85"/>
        <v>0</v>
      </c>
      <c r="P128" s="97">
        <v>2024</v>
      </c>
      <c r="Q128" s="53">
        <f t="shared" si="101"/>
        <v>124</v>
      </c>
      <c r="R128" s="93">
        <v>10</v>
      </c>
      <c r="T128" s="128">
        <f t="shared" si="102"/>
        <v>0</v>
      </c>
      <c r="U128" s="128">
        <f t="shared" si="103"/>
        <v>0</v>
      </c>
      <c r="V128" s="128">
        <f t="shared" si="104"/>
        <v>0</v>
      </c>
      <c r="W128" s="128">
        <f t="shared" si="105"/>
        <v>0</v>
      </c>
      <c r="X128" s="128">
        <f t="shared" si="106"/>
        <v>0</v>
      </c>
      <c r="Y128" s="128">
        <f t="shared" si="107"/>
        <v>0</v>
      </c>
      <c r="Z128" s="128">
        <f t="shared" si="108"/>
        <v>0</v>
      </c>
      <c r="AA128" s="128">
        <f t="shared" si="109"/>
        <v>0</v>
      </c>
      <c r="AB128" s="128">
        <f t="shared" si="110"/>
        <v>0</v>
      </c>
      <c r="AC128" s="128">
        <f t="shared" si="111"/>
        <v>0</v>
      </c>
      <c r="AD128" s="128">
        <f t="shared" si="96"/>
        <v>0</v>
      </c>
      <c r="AE128" s="128">
        <f t="shared" si="96"/>
        <v>0</v>
      </c>
      <c r="AF128" s="128">
        <f t="shared" si="98"/>
        <v>0</v>
      </c>
      <c r="AG128" s="128">
        <f t="shared" si="98"/>
        <v>0</v>
      </c>
      <c r="AH128" s="128">
        <f t="shared" si="98"/>
        <v>0</v>
      </c>
      <c r="AI128" s="128">
        <f t="shared" si="98"/>
        <v>0</v>
      </c>
      <c r="AJ128" s="128">
        <f t="shared" si="98"/>
        <v>0</v>
      </c>
      <c r="AK128" s="128">
        <f t="shared" si="98"/>
        <v>0</v>
      </c>
      <c r="AL128" s="128">
        <f t="shared" si="98"/>
        <v>0</v>
      </c>
      <c r="AM128" s="128">
        <f t="shared" si="98"/>
        <v>0</v>
      </c>
      <c r="AN128" s="128">
        <f t="shared" si="98"/>
        <v>0</v>
      </c>
      <c r="AO128" s="128">
        <f t="shared" si="98"/>
        <v>0</v>
      </c>
      <c r="AP128" s="128">
        <f t="shared" si="98"/>
        <v>0</v>
      </c>
      <c r="AQ128" s="128">
        <f t="shared" si="98"/>
        <v>0</v>
      </c>
      <c r="AR128" s="128">
        <f t="shared" si="98"/>
        <v>0</v>
      </c>
      <c r="AS128" s="128">
        <f t="shared" si="97"/>
        <v>0</v>
      </c>
      <c r="AT128" s="128">
        <f t="shared" si="97"/>
        <v>0</v>
      </c>
      <c r="AU128" s="128">
        <f t="shared" si="97"/>
        <v>0</v>
      </c>
      <c r="AV128" s="128">
        <f t="shared" si="97"/>
        <v>0</v>
      </c>
      <c r="AW128" s="128">
        <f t="shared" si="97"/>
        <v>0</v>
      </c>
    </row>
    <row r="129" spans="2:49" ht="20" x14ac:dyDescent="0.4">
      <c r="B129" s="68"/>
      <c r="C129" s="72" t="s">
        <v>148</v>
      </c>
      <c r="D129" s="82">
        <v>3</v>
      </c>
      <c r="E129" s="130" t="s">
        <v>21</v>
      </c>
      <c r="F129" s="257" t="s">
        <v>185</v>
      </c>
      <c r="G129" s="77"/>
      <c r="H129" s="77"/>
      <c r="I129" s="85"/>
      <c r="J129" s="93" t="s">
        <v>192</v>
      </c>
      <c r="K129" s="52">
        <v>1</v>
      </c>
      <c r="L129" s="51">
        <f t="shared" si="99"/>
        <v>0</v>
      </c>
      <c r="M129" s="51" t="str">
        <f t="shared" si="100"/>
        <v>ps</v>
      </c>
      <c r="N129" s="93">
        <v>360</v>
      </c>
      <c r="O129" s="64">
        <f t="shared" si="85"/>
        <v>0</v>
      </c>
      <c r="P129" s="97">
        <v>2024</v>
      </c>
      <c r="Q129" s="53">
        <f t="shared" si="101"/>
        <v>124</v>
      </c>
      <c r="R129" s="93">
        <v>10</v>
      </c>
      <c r="T129" s="128">
        <f t="shared" si="102"/>
        <v>0</v>
      </c>
      <c r="U129" s="128">
        <f t="shared" si="103"/>
        <v>0</v>
      </c>
      <c r="V129" s="128">
        <f t="shared" si="104"/>
        <v>0</v>
      </c>
      <c r="W129" s="128">
        <f t="shared" si="105"/>
        <v>0</v>
      </c>
      <c r="X129" s="128">
        <f t="shared" si="106"/>
        <v>0</v>
      </c>
      <c r="Y129" s="128">
        <f t="shared" si="107"/>
        <v>0</v>
      </c>
      <c r="Z129" s="128">
        <f t="shared" si="108"/>
        <v>0</v>
      </c>
      <c r="AA129" s="128">
        <f t="shared" si="109"/>
        <v>0</v>
      </c>
      <c r="AB129" s="128">
        <f t="shared" si="110"/>
        <v>0</v>
      </c>
      <c r="AC129" s="128">
        <f t="shared" si="111"/>
        <v>0</v>
      </c>
      <c r="AD129" s="128">
        <f t="shared" si="96"/>
        <v>0</v>
      </c>
      <c r="AE129" s="128">
        <f t="shared" si="96"/>
        <v>0</v>
      </c>
      <c r="AF129" s="128">
        <f t="shared" si="98"/>
        <v>0</v>
      </c>
      <c r="AG129" s="128">
        <f t="shared" si="98"/>
        <v>0</v>
      </c>
      <c r="AH129" s="128">
        <f t="shared" si="98"/>
        <v>0</v>
      </c>
      <c r="AI129" s="128">
        <f t="shared" si="98"/>
        <v>0</v>
      </c>
      <c r="AJ129" s="128">
        <f t="shared" si="98"/>
        <v>0</v>
      </c>
      <c r="AK129" s="128">
        <f t="shared" si="98"/>
        <v>0</v>
      </c>
      <c r="AL129" s="128">
        <f t="shared" si="98"/>
        <v>0</v>
      </c>
      <c r="AM129" s="128">
        <f t="shared" si="98"/>
        <v>0</v>
      </c>
      <c r="AN129" s="128">
        <f t="shared" si="98"/>
        <v>0</v>
      </c>
      <c r="AO129" s="128">
        <f t="shared" si="98"/>
        <v>0</v>
      </c>
      <c r="AP129" s="128">
        <f t="shared" si="98"/>
        <v>0</v>
      </c>
      <c r="AQ129" s="128">
        <f t="shared" si="98"/>
        <v>0</v>
      </c>
      <c r="AR129" s="128">
        <f t="shared" si="98"/>
        <v>0</v>
      </c>
      <c r="AS129" s="128">
        <f t="shared" si="97"/>
        <v>0</v>
      </c>
      <c r="AT129" s="128">
        <f t="shared" si="97"/>
        <v>0</v>
      </c>
      <c r="AU129" s="128">
        <f t="shared" si="97"/>
        <v>0</v>
      </c>
      <c r="AV129" s="128">
        <f t="shared" si="97"/>
        <v>0</v>
      </c>
      <c r="AW129" s="128">
        <f t="shared" si="97"/>
        <v>0</v>
      </c>
    </row>
    <row r="130" spans="2:49" ht="20" x14ac:dyDescent="0.4">
      <c r="B130" s="68" t="s">
        <v>21</v>
      </c>
      <c r="C130" s="72" t="s">
        <v>149</v>
      </c>
      <c r="D130" s="82">
        <v>3</v>
      </c>
      <c r="E130" s="130"/>
      <c r="F130" s="257"/>
      <c r="G130" s="77"/>
      <c r="H130" s="77"/>
      <c r="I130" s="85"/>
      <c r="J130" s="93" t="s">
        <v>192</v>
      </c>
      <c r="K130" s="52">
        <v>1</v>
      </c>
      <c r="L130" s="51">
        <f t="shared" si="99"/>
        <v>0</v>
      </c>
      <c r="M130" s="51" t="str">
        <f t="shared" si="100"/>
        <v>ps</v>
      </c>
      <c r="N130" s="93">
        <v>75</v>
      </c>
      <c r="O130" s="64">
        <f t="shared" si="85"/>
        <v>0</v>
      </c>
      <c r="P130" s="97">
        <v>2026</v>
      </c>
      <c r="Q130" s="53">
        <f t="shared" si="101"/>
        <v>126</v>
      </c>
      <c r="R130" s="93">
        <v>5</v>
      </c>
      <c r="T130" s="128">
        <f t="shared" si="102"/>
        <v>0</v>
      </c>
      <c r="U130" s="128">
        <f t="shared" si="103"/>
        <v>0</v>
      </c>
      <c r="V130" s="128">
        <f t="shared" si="104"/>
        <v>0</v>
      </c>
      <c r="W130" s="128">
        <f t="shared" si="105"/>
        <v>0</v>
      </c>
      <c r="X130" s="128">
        <f t="shared" si="106"/>
        <v>0</v>
      </c>
      <c r="Y130" s="128">
        <f t="shared" si="107"/>
        <v>0</v>
      </c>
      <c r="Z130" s="128">
        <f t="shared" si="108"/>
        <v>0</v>
      </c>
      <c r="AA130" s="128">
        <f t="shared" si="109"/>
        <v>0</v>
      </c>
      <c r="AB130" s="128">
        <f t="shared" si="110"/>
        <v>0</v>
      </c>
      <c r="AC130" s="128">
        <f t="shared" si="111"/>
        <v>0</v>
      </c>
      <c r="AD130" s="128">
        <f t="shared" si="111"/>
        <v>0</v>
      </c>
      <c r="AE130" s="128">
        <f t="shared" si="111"/>
        <v>0</v>
      </c>
      <c r="AF130" s="128">
        <f t="shared" si="98"/>
        <v>0</v>
      </c>
      <c r="AG130" s="128">
        <f t="shared" si="98"/>
        <v>0</v>
      </c>
      <c r="AH130" s="128">
        <f t="shared" si="98"/>
        <v>0</v>
      </c>
      <c r="AI130" s="128">
        <f t="shared" si="98"/>
        <v>0</v>
      </c>
      <c r="AJ130" s="128">
        <f t="shared" si="98"/>
        <v>0</v>
      </c>
      <c r="AK130" s="128">
        <f t="shared" si="98"/>
        <v>0</v>
      </c>
      <c r="AL130" s="128">
        <f t="shared" si="98"/>
        <v>0</v>
      </c>
      <c r="AM130" s="128">
        <f t="shared" si="98"/>
        <v>0</v>
      </c>
      <c r="AN130" s="128">
        <f t="shared" si="98"/>
        <v>0</v>
      </c>
      <c r="AO130" s="128">
        <f t="shared" si="98"/>
        <v>0</v>
      </c>
      <c r="AP130" s="128">
        <f t="shared" si="98"/>
        <v>0</v>
      </c>
      <c r="AQ130" s="128">
        <f t="shared" si="98"/>
        <v>0</v>
      </c>
      <c r="AR130" s="128">
        <f t="shared" si="98"/>
        <v>0</v>
      </c>
      <c r="AS130" s="128">
        <f t="shared" si="97"/>
        <v>0</v>
      </c>
      <c r="AT130" s="128">
        <f t="shared" si="97"/>
        <v>0</v>
      </c>
      <c r="AU130" s="128">
        <f t="shared" si="97"/>
        <v>0</v>
      </c>
      <c r="AV130" s="128">
        <f t="shared" si="97"/>
        <v>0</v>
      </c>
      <c r="AW130" s="128">
        <f t="shared" si="97"/>
        <v>0</v>
      </c>
    </row>
    <row r="131" spans="2:49" ht="20" x14ac:dyDescent="0.4">
      <c r="B131" s="68" t="s">
        <v>21</v>
      </c>
      <c r="C131" s="72" t="s">
        <v>150</v>
      </c>
      <c r="D131" s="82">
        <v>3</v>
      </c>
      <c r="E131" s="130"/>
      <c r="F131" s="257"/>
      <c r="G131" s="77"/>
      <c r="H131" s="77"/>
      <c r="I131" s="85"/>
      <c r="J131" s="93" t="s">
        <v>192</v>
      </c>
      <c r="K131" s="52">
        <v>1</v>
      </c>
      <c r="L131" s="51">
        <f t="shared" si="99"/>
        <v>0</v>
      </c>
      <c r="M131" s="51" t="str">
        <f t="shared" si="100"/>
        <v>ps</v>
      </c>
      <c r="N131" s="93">
        <v>1750</v>
      </c>
      <c r="O131" s="64">
        <f t="shared" si="85"/>
        <v>0</v>
      </c>
      <c r="P131" s="97">
        <v>2050</v>
      </c>
      <c r="Q131" s="53">
        <f t="shared" si="101"/>
        <v>150</v>
      </c>
      <c r="R131" s="93">
        <v>48</v>
      </c>
      <c r="T131" s="128">
        <f t="shared" si="102"/>
        <v>0</v>
      </c>
      <c r="U131" s="128">
        <f t="shared" si="103"/>
        <v>0</v>
      </c>
      <c r="V131" s="128">
        <f t="shared" si="104"/>
        <v>0</v>
      </c>
      <c r="W131" s="128">
        <f t="shared" si="105"/>
        <v>0</v>
      </c>
      <c r="X131" s="128">
        <f t="shared" si="106"/>
        <v>0</v>
      </c>
      <c r="Y131" s="128">
        <f t="shared" si="107"/>
        <v>0</v>
      </c>
      <c r="Z131" s="128">
        <f t="shared" si="108"/>
        <v>0</v>
      </c>
      <c r="AA131" s="128">
        <f t="shared" si="109"/>
        <v>0</v>
      </c>
      <c r="AB131" s="128">
        <f t="shared" si="110"/>
        <v>0</v>
      </c>
      <c r="AC131" s="128">
        <f t="shared" si="111"/>
        <v>0</v>
      </c>
      <c r="AD131" s="128">
        <f t="shared" si="111"/>
        <v>0</v>
      </c>
      <c r="AE131" s="128">
        <f t="shared" si="111"/>
        <v>0</v>
      </c>
      <c r="AF131" s="128">
        <f t="shared" si="98"/>
        <v>0</v>
      </c>
      <c r="AG131" s="128">
        <f t="shared" si="98"/>
        <v>0</v>
      </c>
      <c r="AH131" s="128">
        <f t="shared" si="98"/>
        <v>0</v>
      </c>
      <c r="AI131" s="128">
        <f t="shared" si="98"/>
        <v>0</v>
      </c>
      <c r="AJ131" s="128">
        <f t="shared" si="98"/>
        <v>0</v>
      </c>
      <c r="AK131" s="128">
        <f t="shared" si="98"/>
        <v>0</v>
      </c>
      <c r="AL131" s="128">
        <f t="shared" si="98"/>
        <v>0</v>
      </c>
      <c r="AM131" s="128">
        <f t="shared" si="98"/>
        <v>0</v>
      </c>
      <c r="AN131" s="128">
        <f t="shared" si="98"/>
        <v>0</v>
      </c>
      <c r="AO131" s="128">
        <f t="shared" si="98"/>
        <v>0</v>
      </c>
      <c r="AP131" s="128">
        <f t="shared" si="98"/>
        <v>0</v>
      </c>
      <c r="AQ131" s="128">
        <f t="shared" si="98"/>
        <v>0</v>
      </c>
      <c r="AR131" s="128">
        <f t="shared" si="98"/>
        <v>0</v>
      </c>
      <c r="AS131" s="128">
        <f t="shared" si="97"/>
        <v>0</v>
      </c>
      <c r="AT131" s="128">
        <f t="shared" si="97"/>
        <v>0</v>
      </c>
      <c r="AU131" s="128">
        <f t="shared" si="97"/>
        <v>0</v>
      </c>
      <c r="AV131" s="128">
        <f t="shared" si="97"/>
        <v>0</v>
      </c>
      <c r="AW131" s="128">
        <f t="shared" si="97"/>
        <v>0</v>
      </c>
    </row>
    <row r="132" spans="2:49" ht="20" x14ac:dyDescent="0.4">
      <c r="B132" s="68"/>
      <c r="C132" s="72"/>
      <c r="D132" s="82"/>
      <c r="E132" s="130" t="s">
        <v>21</v>
      </c>
      <c r="F132" s="257"/>
      <c r="G132" s="77"/>
      <c r="H132" s="77"/>
      <c r="I132" s="85"/>
      <c r="J132" s="93"/>
      <c r="K132" s="52">
        <v>1</v>
      </c>
      <c r="L132" s="51">
        <f t="shared" si="99"/>
        <v>0</v>
      </c>
      <c r="M132" s="51">
        <f t="shared" si="100"/>
        <v>0</v>
      </c>
      <c r="N132" s="93"/>
      <c r="O132" s="64">
        <f t="shared" si="85"/>
        <v>0</v>
      </c>
      <c r="P132" s="97"/>
      <c r="Q132" s="53">
        <f t="shared" si="101"/>
        <v>-1900</v>
      </c>
      <c r="R132" s="93"/>
      <c r="T132" s="128">
        <f t="shared" si="102"/>
        <v>0</v>
      </c>
      <c r="U132" s="128">
        <f t="shared" si="103"/>
        <v>0</v>
      </c>
      <c r="V132" s="128">
        <f t="shared" si="104"/>
        <v>0</v>
      </c>
      <c r="W132" s="128">
        <f t="shared" si="105"/>
        <v>0</v>
      </c>
      <c r="X132" s="128">
        <f t="shared" si="106"/>
        <v>0</v>
      </c>
      <c r="Y132" s="128">
        <f t="shared" si="107"/>
        <v>0</v>
      </c>
      <c r="Z132" s="128">
        <f t="shared" si="108"/>
        <v>0</v>
      </c>
      <c r="AA132" s="128">
        <f t="shared" si="109"/>
        <v>0</v>
      </c>
      <c r="AB132" s="128">
        <f t="shared" si="110"/>
        <v>0</v>
      </c>
      <c r="AC132" s="128">
        <f t="shared" si="111"/>
        <v>0</v>
      </c>
      <c r="AD132" s="128">
        <f t="shared" si="111"/>
        <v>0</v>
      </c>
      <c r="AE132" s="128">
        <f t="shared" si="111"/>
        <v>0</v>
      </c>
      <c r="AF132" s="128">
        <f t="shared" si="98"/>
        <v>0</v>
      </c>
      <c r="AG132" s="128">
        <f t="shared" si="98"/>
        <v>0</v>
      </c>
      <c r="AH132" s="128">
        <f t="shared" si="98"/>
        <v>0</v>
      </c>
      <c r="AI132" s="128">
        <f t="shared" si="98"/>
        <v>0</v>
      </c>
      <c r="AJ132" s="128">
        <f t="shared" si="98"/>
        <v>0</v>
      </c>
      <c r="AK132" s="128">
        <f t="shared" si="98"/>
        <v>0</v>
      </c>
      <c r="AL132" s="128">
        <f t="shared" si="98"/>
        <v>0</v>
      </c>
      <c r="AM132" s="128">
        <f t="shared" si="98"/>
        <v>0</v>
      </c>
      <c r="AN132" s="128">
        <f t="shared" si="98"/>
        <v>0</v>
      </c>
      <c r="AO132" s="128">
        <f t="shared" si="98"/>
        <v>0</v>
      </c>
      <c r="AP132" s="128">
        <f t="shared" si="98"/>
        <v>0</v>
      </c>
      <c r="AQ132" s="128">
        <f t="shared" si="98"/>
        <v>0</v>
      </c>
      <c r="AR132" s="128">
        <f t="shared" si="98"/>
        <v>0</v>
      </c>
      <c r="AS132" s="128">
        <f t="shared" si="97"/>
        <v>0</v>
      </c>
      <c r="AT132" s="128">
        <f t="shared" si="97"/>
        <v>0</v>
      </c>
      <c r="AU132" s="128">
        <f t="shared" si="97"/>
        <v>0</v>
      </c>
      <c r="AV132" s="128">
        <f t="shared" si="97"/>
        <v>0</v>
      </c>
      <c r="AW132" s="128">
        <f t="shared" si="97"/>
        <v>0</v>
      </c>
    </row>
    <row r="133" spans="2:49" ht="20" x14ac:dyDescent="0.4">
      <c r="B133" s="69" t="s">
        <v>49</v>
      </c>
      <c r="C133" s="72" t="s">
        <v>151</v>
      </c>
      <c r="D133" s="82">
        <v>3</v>
      </c>
      <c r="E133" s="130" t="s">
        <v>21</v>
      </c>
      <c r="F133" s="259" t="s">
        <v>186</v>
      </c>
      <c r="G133" s="77"/>
      <c r="H133" s="77"/>
      <c r="I133" s="87"/>
      <c r="J133" s="93" t="s">
        <v>12</v>
      </c>
      <c r="K133" s="52">
        <v>1</v>
      </c>
      <c r="L133" s="51">
        <f t="shared" si="99"/>
        <v>0</v>
      </c>
      <c r="M133" s="51" t="str">
        <f t="shared" si="100"/>
        <v>st</v>
      </c>
      <c r="N133" s="93">
        <v>72</v>
      </c>
      <c r="O133" s="64">
        <f t="shared" si="85"/>
        <v>0</v>
      </c>
      <c r="P133" s="97">
        <v>2026</v>
      </c>
      <c r="Q133" s="53">
        <f t="shared" si="101"/>
        <v>126</v>
      </c>
      <c r="R133" s="93">
        <v>10</v>
      </c>
      <c r="T133" s="128">
        <f t="shared" si="102"/>
        <v>0</v>
      </c>
      <c r="U133" s="128">
        <f t="shared" si="103"/>
        <v>0</v>
      </c>
      <c r="V133" s="128">
        <f t="shared" si="104"/>
        <v>0</v>
      </c>
      <c r="W133" s="128">
        <f t="shared" si="105"/>
        <v>0</v>
      </c>
      <c r="X133" s="128">
        <f t="shared" si="106"/>
        <v>0</v>
      </c>
      <c r="Y133" s="128">
        <f t="shared" si="107"/>
        <v>0</v>
      </c>
      <c r="Z133" s="128">
        <f t="shared" si="108"/>
        <v>0</v>
      </c>
      <c r="AA133" s="128">
        <f t="shared" si="109"/>
        <v>0</v>
      </c>
      <c r="AB133" s="128">
        <f t="shared" si="110"/>
        <v>0</v>
      </c>
      <c r="AC133" s="128">
        <f t="shared" si="111"/>
        <v>0</v>
      </c>
      <c r="AD133" s="128">
        <f t="shared" si="111"/>
        <v>0</v>
      </c>
      <c r="AE133" s="128">
        <f t="shared" si="111"/>
        <v>0</v>
      </c>
      <c r="AF133" s="128">
        <f t="shared" si="98"/>
        <v>0</v>
      </c>
      <c r="AG133" s="128">
        <f t="shared" si="98"/>
        <v>0</v>
      </c>
      <c r="AH133" s="128">
        <f t="shared" si="98"/>
        <v>0</v>
      </c>
      <c r="AI133" s="128">
        <f t="shared" si="98"/>
        <v>0</v>
      </c>
      <c r="AJ133" s="128">
        <f t="shared" si="98"/>
        <v>0</v>
      </c>
      <c r="AK133" s="128">
        <f t="shared" si="98"/>
        <v>0</v>
      </c>
      <c r="AL133" s="128">
        <f t="shared" si="98"/>
        <v>0</v>
      </c>
      <c r="AM133" s="128">
        <f t="shared" si="98"/>
        <v>0</v>
      </c>
      <c r="AN133" s="128">
        <f t="shared" si="98"/>
        <v>0</v>
      </c>
      <c r="AO133" s="128">
        <f t="shared" si="98"/>
        <v>0</v>
      </c>
      <c r="AP133" s="128">
        <f t="shared" si="98"/>
        <v>0</v>
      </c>
      <c r="AQ133" s="128">
        <f t="shared" si="98"/>
        <v>0</v>
      </c>
      <c r="AR133" s="128">
        <f t="shared" si="98"/>
        <v>0</v>
      </c>
      <c r="AS133" s="128">
        <f t="shared" si="98"/>
        <v>0</v>
      </c>
      <c r="AT133" s="128">
        <f t="shared" si="98"/>
        <v>0</v>
      </c>
      <c r="AU133" s="128">
        <f t="shared" si="98"/>
        <v>0</v>
      </c>
      <c r="AV133" s="128">
        <f t="shared" ref="AS133:AW152" si="112">IF(AND($O133&gt;0,AV$12&gt;$Q133+1899),IF(MOD((AV$12-1900-$Q133),IF($R133=0,100,$R133))=0,$O133,0),0)*$AC$13</f>
        <v>0</v>
      </c>
      <c r="AW133" s="128">
        <f t="shared" si="112"/>
        <v>0</v>
      </c>
    </row>
    <row r="134" spans="2:49" ht="20" x14ac:dyDescent="0.4">
      <c r="B134" s="68"/>
      <c r="C134" s="72" t="s">
        <v>152</v>
      </c>
      <c r="D134" s="82">
        <v>2</v>
      </c>
      <c r="E134" s="130" t="s">
        <v>21</v>
      </c>
      <c r="F134" s="257" t="s">
        <v>337</v>
      </c>
      <c r="G134" s="77"/>
      <c r="H134" s="77"/>
      <c r="I134" s="85"/>
      <c r="J134" s="93" t="s">
        <v>12</v>
      </c>
      <c r="K134" s="52">
        <v>1</v>
      </c>
      <c r="L134" s="51">
        <f t="shared" si="99"/>
        <v>0</v>
      </c>
      <c r="M134" s="51" t="str">
        <f t="shared" si="100"/>
        <v>st</v>
      </c>
      <c r="N134" s="93">
        <v>25</v>
      </c>
      <c r="O134" s="64">
        <f t="shared" si="85"/>
        <v>0</v>
      </c>
      <c r="P134" s="97">
        <v>2022</v>
      </c>
      <c r="Q134" s="53">
        <f t="shared" si="101"/>
        <v>122</v>
      </c>
      <c r="R134" s="93">
        <v>1</v>
      </c>
      <c r="T134" s="128">
        <f t="shared" si="102"/>
        <v>0</v>
      </c>
      <c r="U134" s="128">
        <f t="shared" si="103"/>
        <v>0</v>
      </c>
      <c r="V134" s="128">
        <f t="shared" si="104"/>
        <v>0</v>
      </c>
      <c r="W134" s="128">
        <f t="shared" si="105"/>
        <v>0</v>
      </c>
      <c r="X134" s="128">
        <f t="shared" si="106"/>
        <v>0</v>
      </c>
      <c r="Y134" s="128">
        <f t="shared" si="107"/>
        <v>0</v>
      </c>
      <c r="Z134" s="128">
        <f t="shared" si="108"/>
        <v>0</v>
      </c>
      <c r="AA134" s="128">
        <f t="shared" si="109"/>
        <v>0</v>
      </c>
      <c r="AB134" s="128">
        <f t="shared" si="110"/>
        <v>0</v>
      </c>
      <c r="AC134" s="128">
        <f t="shared" si="111"/>
        <v>0</v>
      </c>
      <c r="AD134" s="128">
        <f t="shared" si="111"/>
        <v>0</v>
      </c>
      <c r="AE134" s="128">
        <f t="shared" si="111"/>
        <v>0</v>
      </c>
      <c r="AF134" s="128">
        <f t="shared" si="111"/>
        <v>0</v>
      </c>
      <c r="AG134" s="128">
        <f t="shared" si="111"/>
        <v>0</v>
      </c>
      <c r="AH134" s="128">
        <f t="shared" si="111"/>
        <v>0</v>
      </c>
      <c r="AI134" s="128">
        <f t="shared" si="111"/>
        <v>0</v>
      </c>
      <c r="AJ134" s="128">
        <f t="shared" si="111"/>
        <v>0</v>
      </c>
      <c r="AK134" s="128">
        <f t="shared" si="111"/>
        <v>0</v>
      </c>
      <c r="AL134" s="128">
        <f t="shared" si="111"/>
        <v>0</v>
      </c>
      <c r="AM134" s="128">
        <f t="shared" si="111"/>
        <v>0</v>
      </c>
      <c r="AN134" s="128">
        <f t="shared" si="111"/>
        <v>0</v>
      </c>
      <c r="AO134" s="128">
        <f t="shared" si="111"/>
        <v>0</v>
      </c>
      <c r="AP134" s="128">
        <f t="shared" si="111"/>
        <v>0</v>
      </c>
      <c r="AQ134" s="128">
        <f t="shared" si="111"/>
        <v>0</v>
      </c>
      <c r="AR134" s="128">
        <f t="shared" si="111"/>
        <v>0</v>
      </c>
      <c r="AS134" s="128">
        <f t="shared" si="112"/>
        <v>0</v>
      </c>
      <c r="AT134" s="128">
        <f t="shared" si="112"/>
        <v>0</v>
      </c>
      <c r="AU134" s="128">
        <f t="shared" si="112"/>
        <v>0</v>
      </c>
      <c r="AV134" s="128">
        <f t="shared" si="112"/>
        <v>0</v>
      </c>
      <c r="AW134" s="128">
        <f t="shared" si="112"/>
        <v>0</v>
      </c>
    </row>
    <row r="135" spans="2:49" ht="20" x14ac:dyDescent="0.4">
      <c r="B135" s="68"/>
      <c r="C135" s="72" t="s">
        <v>153</v>
      </c>
      <c r="D135" s="82" t="s">
        <v>21</v>
      </c>
      <c r="E135" s="130" t="s">
        <v>21</v>
      </c>
      <c r="F135" s="257" t="s">
        <v>177</v>
      </c>
      <c r="G135" s="77" t="s">
        <v>355</v>
      </c>
      <c r="H135" s="77"/>
      <c r="I135" s="85"/>
      <c r="J135" s="93" t="s">
        <v>194</v>
      </c>
      <c r="K135" s="52">
        <v>1</v>
      </c>
      <c r="L135" s="51">
        <f t="shared" si="99"/>
        <v>0</v>
      </c>
      <c r="M135" s="51" t="str">
        <f t="shared" si="100"/>
        <v>pand</v>
      </c>
      <c r="N135" s="93">
        <v>75</v>
      </c>
      <c r="O135" s="64">
        <f t="shared" si="85"/>
        <v>0</v>
      </c>
      <c r="P135" s="97"/>
      <c r="Q135" s="53">
        <f t="shared" si="101"/>
        <v>-1900</v>
      </c>
      <c r="R135" s="93">
        <v>2</v>
      </c>
      <c r="T135" s="128">
        <f t="shared" si="102"/>
        <v>0</v>
      </c>
      <c r="U135" s="128">
        <f t="shared" si="103"/>
        <v>0</v>
      </c>
      <c r="V135" s="128">
        <f t="shared" si="104"/>
        <v>0</v>
      </c>
      <c r="W135" s="128">
        <f t="shared" si="105"/>
        <v>0</v>
      </c>
      <c r="X135" s="128">
        <f t="shared" si="106"/>
        <v>0</v>
      </c>
      <c r="Y135" s="128">
        <f t="shared" si="107"/>
        <v>0</v>
      </c>
      <c r="Z135" s="128">
        <f t="shared" si="108"/>
        <v>0</v>
      </c>
      <c r="AA135" s="128">
        <f t="shared" si="109"/>
        <v>0</v>
      </c>
      <c r="AB135" s="128">
        <f t="shared" si="110"/>
        <v>0</v>
      </c>
      <c r="AC135" s="128">
        <f t="shared" si="111"/>
        <v>0</v>
      </c>
      <c r="AD135" s="128">
        <f t="shared" si="111"/>
        <v>0</v>
      </c>
      <c r="AE135" s="128">
        <f t="shared" si="111"/>
        <v>0</v>
      </c>
      <c r="AF135" s="128">
        <f t="shared" si="111"/>
        <v>0</v>
      </c>
      <c r="AG135" s="128">
        <f t="shared" si="111"/>
        <v>0</v>
      </c>
      <c r="AH135" s="128">
        <f t="shared" si="111"/>
        <v>0</v>
      </c>
      <c r="AI135" s="128">
        <f t="shared" si="111"/>
        <v>0</v>
      </c>
      <c r="AJ135" s="128">
        <f t="shared" si="111"/>
        <v>0</v>
      </c>
      <c r="AK135" s="128">
        <f t="shared" si="111"/>
        <v>0</v>
      </c>
      <c r="AL135" s="128">
        <f t="shared" si="111"/>
        <v>0</v>
      </c>
      <c r="AM135" s="128">
        <f t="shared" si="111"/>
        <v>0</v>
      </c>
      <c r="AN135" s="128">
        <f t="shared" si="111"/>
        <v>0</v>
      </c>
      <c r="AO135" s="128">
        <f t="shared" si="111"/>
        <v>0</v>
      </c>
      <c r="AP135" s="128">
        <f t="shared" si="111"/>
        <v>0</v>
      </c>
      <c r="AQ135" s="128">
        <f t="shared" si="111"/>
        <v>0</v>
      </c>
      <c r="AR135" s="128">
        <f t="shared" si="111"/>
        <v>0</v>
      </c>
      <c r="AS135" s="128">
        <f t="shared" si="112"/>
        <v>0</v>
      </c>
      <c r="AT135" s="128">
        <f t="shared" si="112"/>
        <v>0</v>
      </c>
      <c r="AU135" s="128">
        <f t="shared" si="112"/>
        <v>0</v>
      </c>
      <c r="AV135" s="128">
        <f t="shared" si="112"/>
        <v>0</v>
      </c>
      <c r="AW135" s="128">
        <f t="shared" si="112"/>
        <v>0</v>
      </c>
    </row>
    <row r="136" spans="2:49" ht="20" x14ac:dyDescent="0.4">
      <c r="B136" s="68"/>
      <c r="C136" s="72" t="s">
        <v>154</v>
      </c>
      <c r="D136" s="82">
        <v>5</v>
      </c>
      <c r="E136" s="130">
        <v>1</v>
      </c>
      <c r="F136" s="257" t="s">
        <v>338</v>
      </c>
      <c r="G136" s="77"/>
      <c r="H136" s="77"/>
      <c r="I136" s="85"/>
      <c r="J136" s="93" t="s">
        <v>12</v>
      </c>
      <c r="K136" s="52">
        <v>1</v>
      </c>
      <c r="L136" s="51">
        <f t="shared" si="99"/>
        <v>0</v>
      </c>
      <c r="M136" s="51" t="str">
        <f t="shared" si="100"/>
        <v>st</v>
      </c>
      <c r="N136" s="93">
        <v>75</v>
      </c>
      <c r="O136" s="64">
        <f t="shared" si="85"/>
        <v>0</v>
      </c>
      <c r="P136" s="97">
        <v>2030</v>
      </c>
      <c r="Q136" s="53">
        <f t="shared" si="101"/>
        <v>130</v>
      </c>
      <c r="R136" s="93">
        <v>10</v>
      </c>
      <c r="T136" s="128">
        <f t="shared" si="102"/>
        <v>0</v>
      </c>
      <c r="U136" s="128">
        <f t="shared" si="103"/>
        <v>0</v>
      </c>
      <c r="V136" s="128">
        <f t="shared" si="104"/>
        <v>0</v>
      </c>
      <c r="W136" s="128">
        <f t="shared" si="105"/>
        <v>0</v>
      </c>
      <c r="X136" s="128">
        <f t="shared" si="106"/>
        <v>0</v>
      </c>
      <c r="Y136" s="128">
        <f t="shared" si="107"/>
        <v>0</v>
      </c>
      <c r="Z136" s="128">
        <f t="shared" si="108"/>
        <v>0</v>
      </c>
      <c r="AA136" s="128">
        <f t="shared" si="109"/>
        <v>0</v>
      </c>
      <c r="AB136" s="128">
        <f t="shared" si="110"/>
        <v>0</v>
      </c>
      <c r="AC136" s="128">
        <f t="shared" si="111"/>
        <v>0</v>
      </c>
      <c r="AD136" s="128">
        <f t="shared" si="111"/>
        <v>0</v>
      </c>
      <c r="AE136" s="128">
        <f t="shared" si="111"/>
        <v>0</v>
      </c>
      <c r="AF136" s="128">
        <f t="shared" si="111"/>
        <v>0</v>
      </c>
      <c r="AG136" s="128">
        <f t="shared" si="111"/>
        <v>0</v>
      </c>
      <c r="AH136" s="128">
        <f t="shared" si="111"/>
        <v>0</v>
      </c>
      <c r="AI136" s="128">
        <f t="shared" si="111"/>
        <v>0</v>
      </c>
      <c r="AJ136" s="128">
        <f t="shared" si="111"/>
        <v>0</v>
      </c>
      <c r="AK136" s="128">
        <f t="shared" si="111"/>
        <v>0</v>
      </c>
      <c r="AL136" s="128">
        <f t="shared" si="111"/>
        <v>0</v>
      </c>
      <c r="AM136" s="128">
        <f t="shared" si="111"/>
        <v>0</v>
      </c>
      <c r="AN136" s="128">
        <f t="shared" si="111"/>
        <v>0</v>
      </c>
      <c r="AO136" s="128">
        <f t="shared" si="111"/>
        <v>0</v>
      </c>
      <c r="AP136" s="128">
        <f t="shared" si="111"/>
        <v>0</v>
      </c>
      <c r="AQ136" s="128">
        <f t="shared" si="111"/>
        <v>0</v>
      </c>
      <c r="AR136" s="128">
        <f t="shared" si="111"/>
        <v>0</v>
      </c>
      <c r="AS136" s="128">
        <f t="shared" si="112"/>
        <v>0</v>
      </c>
      <c r="AT136" s="128">
        <f t="shared" si="112"/>
        <v>0</v>
      </c>
      <c r="AU136" s="128">
        <f t="shared" si="112"/>
        <v>0</v>
      </c>
      <c r="AV136" s="128">
        <f t="shared" si="112"/>
        <v>0</v>
      </c>
      <c r="AW136" s="128">
        <f t="shared" si="112"/>
        <v>0</v>
      </c>
    </row>
    <row r="137" spans="2:49" ht="20" x14ac:dyDescent="0.4">
      <c r="B137" s="68"/>
      <c r="C137" s="72" t="s">
        <v>155</v>
      </c>
      <c r="D137" s="82">
        <v>8</v>
      </c>
      <c r="E137" s="130" t="s">
        <v>21</v>
      </c>
      <c r="F137" s="257"/>
      <c r="G137" s="77"/>
      <c r="H137" s="77"/>
      <c r="I137" s="85"/>
      <c r="J137" s="93" t="s">
        <v>12</v>
      </c>
      <c r="K137" s="52">
        <v>1</v>
      </c>
      <c r="L137" s="51">
        <f t="shared" si="99"/>
        <v>0</v>
      </c>
      <c r="M137" s="51" t="str">
        <f t="shared" si="100"/>
        <v>st</v>
      </c>
      <c r="N137" s="93">
        <v>65</v>
      </c>
      <c r="O137" s="64">
        <f t="shared" si="85"/>
        <v>0</v>
      </c>
      <c r="P137" s="97">
        <v>2022</v>
      </c>
      <c r="Q137" s="53">
        <f t="shared" si="101"/>
        <v>122</v>
      </c>
      <c r="R137" s="93">
        <v>4</v>
      </c>
      <c r="T137" s="128">
        <f t="shared" si="102"/>
        <v>0</v>
      </c>
      <c r="U137" s="128">
        <f t="shared" si="103"/>
        <v>0</v>
      </c>
      <c r="V137" s="128">
        <f t="shared" si="104"/>
        <v>0</v>
      </c>
      <c r="W137" s="128">
        <f t="shared" si="105"/>
        <v>0</v>
      </c>
      <c r="X137" s="128">
        <f t="shared" si="106"/>
        <v>0</v>
      </c>
      <c r="Y137" s="128">
        <f t="shared" si="107"/>
        <v>0</v>
      </c>
      <c r="Z137" s="128">
        <f t="shared" si="108"/>
        <v>0</v>
      </c>
      <c r="AA137" s="128">
        <f t="shared" si="109"/>
        <v>0</v>
      </c>
      <c r="AB137" s="128">
        <f t="shared" si="110"/>
        <v>0</v>
      </c>
      <c r="AC137" s="128">
        <f t="shared" si="111"/>
        <v>0</v>
      </c>
      <c r="AD137" s="128">
        <f t="shared" si="111"/>
        <v>0</v>
      </c>
      <c r="AE137" s="128">
        <f t="shared" si="111"/>
        <v>0</v>
      </c>
      <c r="AF137" s="128">
        <f t="shared" si="111"/>
        <v>0</v>
      </c>
      <c r="AG137" s="128">
        <f t="shared" si="111"/>
        <v>0</v>
      </c>
      <c r="AH137" s="128">
        <f t="shared" si="111"/>
        <v>0</v>
      </c>
      <c r="AI137" s="128">
        <f t="shared" si="111"/>
        <v>0</v>
      </c>
      <c r="AJ137" s="128">
        <f t="shared" si="111"/>
        <v>0</v>
      </c>
      <c r="AK137" s="128">
        <f t="shared" si="111"/>
        <v>0</v>
      </c>
      <c r="AL137" s="128">
        <f t="shared" si="111"/>
        <v>0</v>
      </c>
      <c r="AM137" s="128">
        <f t="shared" si="111"/>
        <v>0</v>
      </c>
      <c r="AN137" s="128">
        <f t="shared" si="111"/>
        <v>0</v>
      </c>
      <c r="AO137" s="128">
        <f t="shared" si="111"/>
        <v>0</v>
      </c>
      <c r="AP137" s="128">
        <f t="shared" si="111"/>
        <v>0</v>
      </c>
      <c r="AQ137" s="128">
        <f t="shared" si="111"/>
        <v>0</v>
      </c>
      <c r="AR137" s="128">
        <f t="shared" si="111"/>
        <v>0</v>
      </c>
      <c r="AS137" s="128">
        <f t="shared" si="112"/>
        <v>0</v>
      </c>
      <c r="AT137" s="128">
        <f t="shared" si="112"/>
        <v>0</v>
      </c>
      <c r="AU137" s="128">
        <f t="shared" si="112"/>
        <v>0</v>
      </c>
      <c r="AV137" s="128">
        <f t="shared" si="112"/>
        <v>0</v>
      </c>
      <c r="AW137" s="128">
        <f t="shared" si="112"/>
        <v>0</v>
      </c>
    </row>
    <row r="138" spans="2:49" ht="20" x14ac:dyDescent="0.4">
      <c r="B138" s="68"/>
      <c r="C138" s="72" t="s">
        <v>156</v>
      </c>
      <c r="D138" s="82">
        <v>8</v>
      </c>
      <c r="E138" s="130" t="s">
        <v>21</v>
      </c>
      <c r="F138" s="257"/>
      <c r="G138" s="77"/>
      <c r="H138" s="77"/>
      <c r="I138" s="85"/>
      <c r="J138" s="93" t="s">
        <v>12</v>
      </c>
      <c r="K138" s="52">
        <v>1</v>
      </c>
      <c r="L138" s="51">
        <f t="shared" si="99"/>
        <v>0</v>
      </c>
      <c r="M138" s="51" t="str">
        <f t="shared" si="100"/>
        <v>st</v>
      </c>
      <c r="N138" s="93">
        <v>240</v>
      </c>
      <c r="O138" s="64">
        <f t="shared" si="85"/>
        <v>0</v>
      </c>
      <c r="P138" s="97">
        <v>2026</v>
      </c>
      <c r="Q138" s="53">
        <f t="shared" si="101"/>
        <v>126</v>
      </c>
      <c r="R138" s="93">
        <v>20</v>
      </c>
      <c r="T138" s="128">
        <f t="shared" si="102"/>
        <v>0</v>
      </c>
      <c r="U138" s="128">
        <f t="shared" si="103"/>
        <v>0</v>
      </c>
      <c r="V138" s="128">
        <f t="shared" si="104"/>
        <v>0</v>
      </c>
      <c r="W138" s="128">
        <f t="shared" si="105"/>
        <v>0</v>
      </c>
      <c r="X138" s="128">
        <f t="shared" si="106"/>
        <v>0</v>
      </c>
      <c r="Y138" s="128">
        <f t="shared" si="107"/>
        <v>0</v>
      </c>
      <c r="Z138" s="128">
        <f t="shared" si="108"/>
        <v>0</v>
      </c>
      <c r="AA138" s="128">
        <f t="shared" si="109"/>
        <v>0</v>
      </c>
      <c r="AB138" s="128">
        <f t="shared" si="110"/>
        <v>0</v>
      </c>
      <c r="AC138" s="128">
        <f t="shared" si="111"/>
        <v>0</v>
      </c>
      <c r="AD138" s="128">
        <f t="shared" si="111"/>
        <v>0</v>
      </c>
      <c r="AE138" s="128">
        <f t="shared" si="111"/>
        <v>0</v>
      </c>
      <c r="AF138" s="128">
        <f t="shared" si="111"/>
        <v>0</v>
      </c>
      <c r="AG138" s="128">
        <f t="shared" si="111"/>
        <v>0</v>
      </c>
      <c r="AH138" s="128">
        <f t="shared" si="111"/>
        <v>0</v>
      </c>
      <c r="AI138" s="128">
        <f t="shared" si="111"/>
        <v>0</v>
      </c>
      <c r="AJ138" s="128">
        <f t="shared" si="111"/>
        <v>0</v>
      </c>
      <c r="AK138" s="128">
        <f t="shared" si="111"/>
        <v>0</v>
      </c>
      <c r="AL138" s="128">
        <f t="shared" si="111"/>
        <v>0</v>
      </c>
      <c r="AM138" s="128">
        <f t="shared" si="111"/>
        <v>0</v>
      </c>
      <c r="AN138" s="128">
        <f t="shared" si="111"/>
        <v>0</v>
      </c>
      <c r="AO138" s="128">
        <f t="shared" si="111"/>
        <v>0</v>
      </c>
      <c r="AP138" s="128">
        <f t="shared" si="111"/>
        <v>0</v>
      </c>
      <c r="AQ138" s="128">
        <f t="shared" si="111"/>
        <v>0</v>
      </c>
      <c r="AR138" s="128">
        <f t="shared" si="111"/>
        <v>0</v>
      </c>
      <c r="AS138" s="128">
        <f t="shared" si="112"/>
        <v>0</v>
      </c>
      <c r="AT138" s="128">
        <f t="shared" si="112"/>
        <v>0</v>
      </c>
      <c r="AU138" s="128">
        <f t="shared" si="112"/>
        <v>0</v>
      </c>
      <c r="AV138" s="128">
        <f t="shared" si="112"/>
        <v>0</v>
      </c>
      <c r="AW138" s="128">
        <f t="shared" si="112"/>
        <v>0</v>
      </c>
    </row>
    <row r="139" spans="2:49" ht="20" x14ac:dyDescent="0.4">
      <c r="B139" s="68"/>
      <c r="C139" s="72" t="s">
        <v>157</v>
      </c>
      <c r="D139" s="82">
        <v>2</v>
      </c>
      <c r="E139" s="130" t="s">
        <v>21</v>
      </c>
      <c r="F139" s="257" t="s">
        <v>339</v>
      </c>
      <c r="G139" s="77"/>
      <c r="H139" s="77"/>
      <c r="I139" s="85"/>
      <c r="J139" s="93" t="s">
        <v>10</v>
      </c>
      <c r="K139" s="52">
        <v>1</v>
      </c>
      <c r="L139" s="51">
        <f t="shared" si="99"/>
        <v>0</v>
      </c>
      <c r="M139" s="51" t="str">
        <f t="shared" si="100"/>
        <v>pst</v>
      </c>
      <c r="N139" s="93">
        <v>175</v>
      </c>
      <c r="O139" s="64">
        <f t="shared" si="85"/>
        <v>0</v>
      </c>
      <c r="P139" s="97">
        <v>2022</v>
      </c>
      <c r="Q139" s="53">
        <f t="shared" si="101"/>
        <v>122</v>
      </c>
      <c r="R139" s="93">
        <v>1</v>
      </c>
      <c r="T139" s="128">
        <f t="shared" si="102"/>
        <v>0</v>
      </c>
      <c r="U139" s="128">
        <f t="shared" si="103"/>
        <v>0</v>
      </c>
      <c r="V139" s="128">
        <f t="shared" si="104"/>
        <v>0</v>
      </c>
      <c r="W139" s="128">
        <f t="shared" si="105"/>
        <v>0</v>
      </c>
      <c r="X139" s="128">
        <f t="shared" si="106"/>
        <v>0</v>
      </c>
      <c r="Y139" s="128">
        <f t="shared" si="107"/>
        <v>0</v>
      </c>
      <c r="Z139" s="128">
        <f t="shared" si="108"/>
        <v>0</v>
      </c>
      <c r="AA139" s="128">
        <f t="shared" si="109"/>
        <v>0</v>
      </c>
      <c r="AB139" s="128">
        <f t="shared" si="110"/>
        <v>0</v>
      </c>
      <c r="AC139" s="128">
        <f t="shared" si="111"/>
        <v>0</v>
      </c>
      <c r="AD139" s="128">
        <f t="shared" si="111"/>
        <v>0</v>
      </c>
      <c r="AE139" s="128">
        <f t="shared" si="111"/>
        <v>0</v>
      </c>
      <c r="AF139" s="128">
        <f t="shared" si="111"/>
        <v>0</v>
      </c>
      <c r="AG139" s="128">
        <f t="shared" si="111"/>
        <v>0</v>
      </c>
      <c r="AH139" s="128">
        <f t="shared" si="111"/>
        <v>0</v>
      </c>
      <c r="AI139" s="128">
        <f t="shared" si="111"/>
        <v>0</v>
      </c>
      <c r="AJ139" s="128">
        <f t="shared" si="111"/>
        <v>0</v>
      </c>
      <c r="AK139" s="128">
        <f t="shared" si="111"/>
        <v>0</v>
      </c>
      <c r="AL139" s="128">
        <f t="shared" si="111"/>
        <v>0</v>
      </c>
      <c r="AM139" s="128">
        <f t="shared" si="111"/>
        <v>0</v>
      </c>
      <c r="AN139" s="128">
        <f t="shared" si="111"/>
        <v>0</v>
      </c>
      <c r="AO139" s="128">
        <f t="shared" si="111"/>
        <v>0</v>
      </c>
      <c r="AP139" s="128">
        <f t="shared" si="111"/>
        <v>0</v>
      </c>
      <c r="AQ139" s="128">
        <f t="shared" si="111"/>
        <v>0</v>
      </c>
      <c r="AR139" s="128">
        <f t="shared" si="111"/>
        <v>0</v>
      </c>
      <c r="AS139" s="128">
        <f t="shared" si="112"/>
        <v>0</v>
      </c>
      <c r="AT139" s="128">
        <f t="shared" si="112"/>
        <v>0</v>
      </c>
      <c r="AU139" s="128">
        <f t="shared" si="112"/>
        <v>0</v>
      </c>
      <c r="AV139" s="128">
        <f t="shared" si="112"/>
        <v>0</v>
      </c>
      <c r="AW139" s="128">
        <f t="shared" si="112"/>
        <v>0</v>
      </c>
    </row>
    <row r="140" spans="2:49" ht="20" x14ac:dyDescent="0.4">
      <c r="B140" s="68"/>
      <c r="C140" s="72"/>
      <c r="D140" s="82"/>
      <c r="E140" s="130" t="s">
        <v>21</v>
      </c>
      <c r="F140" s="257"/>
      <c r="G140" s="77"/>
      <c r="H140" s="77"/>
      <c r="I140" s="85"/>
      <c r="J140" s="93"/>
      <c r="K140" s="52">
        <v>1</v>
      </c>
      <c r="L140" s="51">
        <f t="shared" si="99"/>
        <v>0</v>
      </c>
      <c r="M140" s="51">
        <f t="shared" si="100"/>
        <v>0</v>
      </c>
      <c r="N140" s="93"/>
      <c r="O140" s="64">
        <f t="shared" si="85"/>
        <v>0</v>
      </c>
      <c r="P140" s="97"/>
      <c r="Q140" s="53">
        <f t="shared" si="101"/>
        <v>-1900</v>
      </c>
      <c r="R140" s="93"/>
      <c r="T140" s="128">
        <f t="shared" si="102"/>
        <v>0</v>
      </c>
      <c r="U140" s="128">
        <f t="shared" si="103"/>
        <v>0</v>
      </c>
      <c r="V140" s="128">
        <f t="shared" si="104"/>
        <v>0</v>
      </c>
      <c r="W140" s="128">
        <f t="shared" si="105"/>
        <v>0</v>
      </c>
      <c r="X140" s="128">
        <f t="shared" si="106"/>
        <v>0</v>
      </c>
      <c r="Y140" s="128">
        <f t="shared" si="107"/>
        <v>0</v>
      </c>
      <c r="Z140" s="128">
        <f t="shared" si="108"/>
        <v>0</v>
      </c>
      <c r="AA140" s="128">
        <f t="shared" si="109"/>
        <v>0</v>
      </c>
      <c r="AB140" s="128">
        <f t="shared" si="110"/>
        <v>0</v>
      </c>
      <c r="AC140" s="128">
        <f t="shared" si="111"/>
        <v>0</v>
      </c>
      <c r="AD140" s="128">
        <f t="shared" si="111"/>
        <v>0</v>
      </c>
      <c r="AE140" s="128">
        <f t="shared" si="111"/>
        <v>0</v>
      </c>
      <c r="AF140" s="128">
        <f t="shared" si="111"/>
        <v>0</v>
      </c>
      <c r="AG140" s="128">
        <f t="shared" si="111"/>
        <v>0</v>
      </c>
      <c r="AH140" s="128">
        <f t="shared" si="111"/>
        <v>0</v>
      </c>
      <c r="AI140" s="128">
        <f t="shared" si="111"/>
        <v>0</v>
      </c>
      <c r="AJ140" s="128">
        <f t="shared" si="111"/>
        <v>0</v>
      </c>
      <c r="AK140" s="128">
        <f t="shared" si="111"/>
        <v>0</v>
      </c>
      <c r="AL140" s="128">
        <f t="shared" si="111"/>
        <v>0</v>
      </c>
      <c r="AM140" s="128">
        <f t="shared" si="111"/>
        <v>0</v>
      </c>
      <c r="AN140" s="128">
        <f t="shared" si="111"/>
        <v>0</v>
      </c>
      <c r="AO140" s="128">
        <f t="shared" si="111"/>
        <v>0</v>
      </c>
      <c r="AP140" s="128">
        <f t="shared" si="111"/>
        <v>0</v>
      </c>
      <c r="AQ140" s="128">
        <f t="shared" si="111"/>
        <v>0</v>
      </c>
      <c r="AR140" s="128">
        <f t="shared" si="111"/>
        <v>0</v>
      </c>
      <c r="AS140" s="128">
        <f t="shared" si="112"/>
        <v>0</v>
      </c>
      <c r="AT140" s="128">
        <f t="shared" si="112"/>
        <v>0</v>
      </c>
      <c r="AU140" s="128">
        <f t="shared" si="112"/>
        <v>0</v>
      </c>
      <c r="AV140" s="128">
        <f t="shared" si="112"/>
        <v>0</v>
      </c>
      <c r="AW140" s="128">
        <f t="shared" si="112"/>
        <v>0</v>
      </c>
    </row>
    <row r="141" spans="2:49" ht="20" x14ac:dyDescent="0.4">
      <c r="B141" s="69" t="s">
        <v>50</v>
      </c>
      <c r="C141" s="72" t="s">
        <v>158</v>
      </c>
      <c r="D141" s="82"/>
      <c r="E141" s="130" t="s">
        <v>21</v>
      </c>
      <c r="F141" s="257" t="s">
        <v>340</v>
      </c>
      <c r="G141" s="77"/>
      <c r="H141" s="77"/>
      <c r="I141" s="85"/>
      <c r="J141" s="93" t="s">
        <v>174</v>
      </c>
      <c r="K141" s="52">
        <v>1</v>
      </c>
      <c r="L141" s="51">
        <f t="shared" si="99"/>
        <v>0</v>
      </c>
      <c r="M141" s="51" t="str">
        <f t="shared" si="100"/>
        <v>nvt</v>
      </c>
      <c r="N141" s="93">
        <v>375</v>
      </c>
      <c r="O141" s="64">
        <f t="shared" ref="O141:O170" si="113">ROUND((L141*N141)*($N$6+1)*($N$7+1),0)*1</f>
        <v>0</v>
      </c>
      <c r="P141" s="97"/>
      <c r="Q141" s="53">
        <f t="shared" si="101"/>
        <v>-1900</v>
      </c>
      <c r="R141" s="93">
        <v>15</v>
      </c>
      <c r="T141" s="128">
        <f t="shared" si="102"/>
        <v>0</v>
      </c>
      <c r="U141" s="128">
        <f t="shared" si="103"/>
        <v>0</v>
      </c>
      <c r="V141" s="128">
        <f t="shared" si="104"/>
        <v>0</v>
      </c>
      <c r="W141" s="128">
        <f t="shared" si="105"/>
        <v>0</v>
      </c>
      <c r="X141" s="128">
        <f t="shared" si="106"/>
        <v>0</v>
      </c>
      <c r="Y141" s="128">
        <f t="shared" si="107"/>
        <v>0</v>
      </c>
      <c r="Z141" s="128">
        <f t="shared" si="108"/>
        <v>0</v>
      </c>
      <c r="AA141" s="128">
        <f t="shared" si="109"/>
        <v>0</v>
      </c>
      <c r="AB141" s="128">
        <f t="shared" si="110"/>
        <v>0</v>
      </c>
      <c r="AC141" s="128">
        <f t="shared" si="111"/>
        <v>0</v>
      </c>
      <c r="AD141" s="128">
        <f t="shared" si="111"/>
        <v>0</v>
      </c>
      <c r="AE141" s="128">
        <f t="shared" si="111"/>
        <v>0</v>
      </c>
      <c r="AF141" s="128">
        <f t="shared" si="111"/>
        <v>0</v>
      </c>
      <c r="AG141" s="128">
        <f t="shared" si="111"/>
        <v>0</v>
      </c>
      <c r="AH141" s="128">
        <f t="shared" si="111"/>
        <v>0</v>
      </c>
      <c r="AI141" s="128">
        <f t="shared" si="111"/>
        <v>0</v>
      </c>
      <c r="AJ141" s="128">
        <f t="shared" si="111"/>
        <v>0</v>
      </c>
      <c r="AK141" s="128">
        <f t="shared" si="111"/>
        <v>0</v>
      </c>
      <c r="AL141" s="128">
        <f t="shared" si="111"/>
        <v>0</v>
      </c>
      <c r="AM141" s="128">
        <f t="shared" si="111"/>
        <v>0</v>
      </c>
      <c r="AN141" s="128">
        <f t="shared" si="111"/>
        <v>0</v>
      </c>
      <c r="AO141" s="128">
        <f t="shared" si="111"/>
        <v>0</v>
      </c>
      <c r="AP141" s="128">
        <f t="shared" si="111"/>
        <v>0</v>
      </c>
      <c r="AQ141" s="128">
        <f t="shared" si="111"/>
        <v>0</v>
      </c>
      <c r="AR141" s="128">
        <f t="shared" si="111"/>
        <v>0</v>
      </c>
      <c r="AS141" s="128">
        <f t="shared" si="112"/>
        <v>0</v>
      </c>
      <c r="AT141" s="128">
        <f t="shared" si="112"/>
        <v>0</v>
      </c>
      <c r="AU141" s="128">
        <f t="shared" si="112"/>
        <v>0</v>
      </c>
      <c r="AV141" s="128">
        <f t="shared" si="112"/>
        <v>0</v>
      </c>
      <c r="AW141" s="128">
        <f t="shared" si="112"/>
        <v>0</v>
      </c>
    </row>
    <row r="142" spans="2:49" ht="20" x14ac:dyDescent="0.4">
      <c r="B142" s="68"/>
      <c r="C142" s="72" t="s">
        <v>159</v>
      </c>
      <c r="D142" s="82">
        <v>4</v>
      </c>
      <c r="E142" s="130" t="s">
        <v>21</v>
      </c>
      <c r="F142" s="257" t="s">
        <v>175</v>
      </c>
      <c r="G142" s="77"/>
      <c r="H142" s="77"/>
      <c r="I142" s="85"/>
      <c r="J142" s="93" t="s">
        <v>12</v>
      </c>
      <c r="K142" s="52">
        <v>1</v>
      </c>
      <c r="L142" s="51">
        <f t="shared" si="99"/>
        <v>0</v>
      </c>
      <c r="M142" s="51" t="str">
        <f t="shared" si="100"/>
        <v>st</v>
      </c>
      <c r="N142" s="93">
        <v>135</v>
      </c>
      <c r="O142" s="64">
        <f t="shared" si="113"/>
        <v>0</v>
      </c>
      <c r="P142" s="97">
        <v>2025</v>
      </c>
      <c r="Q142" s="53">
        <f t="shared" si="101"/>
        <v>125</v>
      </c>
      <c r="R142" s="93">
        <v>15</v>
      </c>
      <c r="T142" s="128">
        <f t="shared" si="102"/>
        <v>0</v>
      </c>
      <c r="U142" s="128">
        <f t="shared" si="103"/>
        <v>0</v>
      </c>
      <c r="V142" s="128">
        <f t="shared" si="104"/>
        <v>0</v>
      </c>
      <c r="W142" s="128">
        <f t="shared" si="105"/>
        <v>0</v>
      </c>
      <c r="X142" s="128">
        <f t="shared" si="106"/>
        <v>0</v>
      </c>
      <c r="Y142" s="128">
        <f t="shared" si="107"/>
        <v>0</v>
      </c>
      <c r="Z142" s="128">
        <f t="shared" si="108"/>
        <v>0</v>
      </c>
      <c r="AA142" s="128">
        <f t="shared" si="109"/>
        <v>0</v>
      </c>
      <c r="AB142" s="128">
        <f t="shared" si="110"/>
        <v>0</v>
      </c>
      <c r="AC142" s="128">
        <f t="shared" si="111"/>
        <v>0</v>
      </c>
      <c r="AD142" s="128">
        <f t="shared" si="111"/>
        <v>0</v>
      </c>
      <c r="AE142" s="128">
        <f t="shared" si="111"/>
        <v>0</v>
      </c>
      <c r="AF142" s="128">
        <f t="shared" si="111"/>
        <v>0</v>
      </c>
      <c r="AG142" s="128">
        <f t="shared" si="111"/>
        <v>0</v>
      </c>
      <c r="AH142" s="128">
        <f t="shared" si="111"/>
        <v>0</v>
      </c>
      <c r="AI142" s="128">
        <f t="shared" si="111"/>
        <v>0</v>
      </c>
      <c r="AJ142" s="128">
        <f t="shared" si="111"/>
        <v>0</v>
      </c>
      <c r="AK142" s="128">
        <f t="shared" si="111"/>
        <v>0</v>
      </c>
      <c r="AL142" s="128">
        <f t="shared" si="111"/>
        <v>0</v>
      </c>
      <c r="AM142" s="128">
        <f t="shared" si="111"/>
        <v>0</v>
      </c>
      <c r="AN142" s="128">
        <f t="shared" si="111"/>
        <v>0</v>
      </c>
      <c r="AO142" s="128">
        <f t="shared" si="111"/>
        <v>0</v>
      </c>
      <c r="AP142" s="128">
        <f t="shared" si="111"/>
        <v>0</v>
      </c>
      <c r="AQ142" s="128">
        <f t="shared" si="111"/>
        <v>0</v>
      </c>
      <c r="AR142" s="128">
        <f t="shared" si="111"/>
        <v>0</v>
      </c>
      <c r="AS142" s="128">
        <f t="shared" si="112"/>
        <v>0</v>
      </c>
      <c r="AT142" s="128">
        <f t="shared" si="112"/>
        <v>0</v>
      </c>
      <c r="AU142" s="128">
        <f t="shared" si="112"/>
        <v>0</v>
      </c>
      <c r="AV142" s="128">
        <f t="shared" si="112"/>
        <v>0</v>
      </c>
      <c r="AW142" s="128">
        <f t="shared" si="112"/>
        <v>0</v>
      </c>
    </row>
    <row r="143" spans="2:49" ht="20" x14ac:dyDescent="0.4">
      <c r="B143" s="68"/>
      <c r="C143" s="72" t="s">
        <v>160</v>
      </c>
      <c r="D143" s="82">
        <v>4</v>
      </c>
      <c r="E143" s="130" t="s">
        <v>21</v>
      </c>
      <c r="F143" s="257" t="s">
        <v>175</v>
      </c>
      <c r="G143" s="77"/>
      <c r="H143" s="77"/>
      <c r="I143" s="85"/>
      <c r="J143" s="93" t="s">
        <v>12</v>
      </c>
      <c r="K143" s="52">
        <v>1</v>
      </c>
      <c r="L143" s="51">
        <f t="shared" si="99"/>
        <v>0</v>
      </c>
      <c r="M143" s="51" t="str">
        <f t="shared" si="100"/>
        <v>st</v>
      </c>
      <c r="N143" s="93">
        <v>25</v>
      </c>
      <c r="O143" s="64">
        <f t="shared" si="113"/>
        <v>0</v>
      </c>
      <c r="P143" s="97">
        <v>2026</v>
      </c>
      <c r="Q143" s="53">
        <f t="shared" si="101"/>
        <v>126</v>
      </c>
      <c r="R143" s="93">
        <v>5</v>
      </c>
      <c r="T143" s="128">
        <f t="shared" si="102"/>
        <v>0</v>
      </c>
      <c r="U143" s="128">
        <f t="shared" si="103"/>
        <v>0</v>
      </c>
      <c r="V143" s="128">
        <f t="shared" si="104"/>
        <v>0</v>
      </c>
      <c r="W143" s="128">
        <f t="shared" si="105"/>
        <v>0</v>
      </c>
      <c r="X143" s="128">
        <f t="shared" si="106"/>
        <v>0</v>
      </c>
      <c r="Y143" s="128">
        <f t="shared" si="107"/>
        <v>0</v>
      </c>
      <c r="Z143" s="128">
        <f t="shared" si="108"/>
        <v>0</v>
      </c>
      <c r="AA143" s="128">
        <f t="shared" si="109"/>
        <v>0</v>
      </c>
      <c r="AB143" s="128">
        <f t="shared" si="110"/>
        <v>0</v>
      </c>
      <c r="AC143" s="128">
        <f t="shared" si="111"/>
        <v>0</v>
      </c>
      <c r="AD143" s="128">
        <f t="shared" si="111"/>
        <v>0</v>
      </c>
      <c r="AE143" s="128">
        <f t="shared" si="111"/>
        <v>0</v>
      </c>
      <c r="AF143" s="128">
        <f t="shared" si="111"/>
        <v>0</v>
      </c>
      <c r="AG143" s="128">
        <f t="shared" si="111"/>
        <v>0</v>
      </c>
      <c r="AH143" s="128">
        <f t="shared" si="111"/>
        <v>0</v>
      </c>
      <c r="AI143" s="128">
        <f t="shared" si="111"/>
        <v>0</v>
      </c>
      <c r="AJ143" s="128">
        <f t="shared" si="111"/>
        <v>0</v>
      </c>
      <c r="AK143" s="128">
        <f t="shared" si="111"/>
        <v>0</v>
      </c>
      <c r="AL143" s="128">
        <f t="shared" si="111"/>
        <v>0</v>
      </c>
      <c r="AM143" s="128">
        <f t="shared" si="111"/>
        <v>0</v>
      </c>
      <c r="AN143" s="128">
        <f t="shared" si="111"/>
        <v>0</v>
      </c>
      <c r="AO143" s="128">
        <f t="shared" si="111"/>
        <v>0</v>
      </c>
      <c r="AP143" s="128">
        <f t="shared" si="111"/>
        <v>0</v>
      </c>
      <c r="AQ143" s="128">
        <f t="shared" si="111"/>
        <v>0</v>
      </c>
      <c r="AR143" s="128">
        <f t="shared" si="111"/>
        <v>0</v>
      </c>
      <c r="AS143" s="128">
        <f t="shared" si="112"/>
        <v>0</v>
      </c>
      <c r="AT143" s="128">
        <f t="shared" si="112"/>
        <v>0</v>
      </c>
      <c r="AU143" s="128">
        <f t="shared" si="112"/>
        <v>0</v>
      </c>
      <c r="AV143" s="128">
        <f t="shared" si="112"/>
        <v>0</v>
      </c>
      <c r="AW143" s="128">
        <f t="shared" si="112"/>
        <v>0</v>
      </c>
    </row>
    <row r="144" spans="2:49" ht="20" x14ac:dyDescent="0.4">
      <c r="B144" s="68"/>
      <c r="C144" s="72" t="s">
        <v>161</v>
      </c>
      <c r="D144" s="82">
        <v>4</v>
      </c>
      <c r="E144" s="130" t="s">
        <v>21</v>
      </c>
      <c r="F144" s="257" t="s">
        <v>175</v>
      </c>
      <c r="G144" s="77"/>
      <c r="H144" s="77"/>
      <c r="I144" s="85"/>
      <c r="J144" s="93" t="s">
        <v>12</v>
      </c>
      <c r="K144" s="52">
        <v>1</v>
      </c>
      <c r="L144" s="51">
        <f t="shared" si="99"/>
        <v>0</v>
      </c>
      <c r="M144" s="51" t="str">
        <f t="shared" si="100"/>
        <v>st</v>
      </c>
      <c r="N144" s="93">
        <v>25</v>
      </c>
      <c r="O144" s="64">
        <f t="shared" si="113"/>
        <v>0</v>
      </c>
      <c r="P144" s="97">
        <v>2026</v>
      </c>
      <c r="Q144" s="53">
        <f t="shared" si="101"/>
        <v>126</v>
      </c>
      <c r="R144" s="93">
        <v>5</v>
      </c>
      <c r="T144" s="128">
        <f t="shared" si="102"/>
        <v>0</v>
      </c>
      <c r="U144" s="128">
        <f t="shared" si="103"/>
        <v>0</v>
      </c>
      <c r="V144" s="128">
        <f t="shared" si="104"/>
        <v>0</v>
      </c>
      <c r="W144" s="128">
        <f t="shared" si="105"/>
        <v>0</v>
      </c>
      <c r="X144" s="128">
        <f t="shared" si="106"/>
        <v>0</v>
      </c>
      <c r="Y144" s="128">
        <f t="shared" si="107"/>
        <v>0</v>
      </c>
      <c r="Z144" s="128">
        <f t="shared" si="108"/>
        <v>0</v>
      </c>
      <c r="AA144" s="128">
        <f t="shared" si="109"/>
        <v>0</v>
      </c>
      <c r="AB144" s="128">
        <f t="shared" si="110"/>
        <v>0</v>
      </c>
      <c r="AC144" s="128">
        <f t="shared" si="111"/>
        <v>0</v>
      </c>
      <c r="AD144" s="128">
        <f t="shared" si="111"/>
        <v>0</v>
      </c>
      <c r="AE144" s="128">
        <f t="shared" si="111"/>
        <v>0</v>
      </c>
      <c r="AF144" s="128">
        <f t="shared" si="111"/>
        <v>0</v>
      </c>
      <c r="AG144" s="128">
        <f t="shared" si="111"/>
        <v>0</v>
      </c>
      <c r="AH144" s="128">
        <f t="shared" si="111"/>
        <v>0</v>
      </c>
      <c r="AI144" s="128">
        <f t="shared" si="111"/>
        <v>0</v>
      </c>
      <c r="AJ144" s="128">
        <f t="shared" si="111"/>
        <v>0</v>
      </c>
      <c r="AK144" s="128">
        <f t="shared" si="111"/>
        <v>0</v>
      </c>
      <c r="AL144" s="128">
        <f t="shared" si="111"/>
        <v>0</v>
      </c>
      <c r="AM144" s="128">
        <f t="shared" si="111"/>
        <v>0</v>
      </c>
      <c r="AN144" s="128">
        <f t="shared" si="111"/>
        <v>0</v>
      </c>
      <c r="AO144" s="128">
        <f t="shared" si="111"/>
        <v>0</v>
      </c>
      <c r="AP144" s="128">
        <f t="shared" si="111"/>
        <v>0</v>
      </c>
      <c r="AQ144" s="128">
        <f t="shared" si="111"/>
        <v>0</v>
      </c>
      <c r="AR144" s="128">
        <f t="shared" si="111"/>
        <v>0</v>
      </c>
      <c r="AS144" s="128">
        <f t="shared" si="112"/>
        <v>0</v>
      </c>
      <c r="AT144" s="128">
        <f t="shared" si="112"/>
        <v>0</v>
      </c>
      <c r="AU144" s="128">
        <f t="shared" si="112"/>
        <v>0</v>
      </c>
      <c r="AV144" s="128">
        <f t="shared" si="112"/>
        <v>0</v>
      </c>
      <c r="AW144" s="128">
        <f t="shared" si="112"/>
        <v>0</v>
      </c>
    </row>
    <row r="145" spans="2:49" ht="20" x14ac:dyDescent="0.4">
      <c r="B145" s="68"/>
      <c r="C145" s="72"/>
      <c r="D145" s="82"/>
      <c r="E145" s="130" t="s">
        <v>21</v>
      </c>
      <c r="F145" s="257"/>
      <c r="G145" s="77"/>
      <c r="H145" s="77"/>
      <c r="I145" s="85"/>
      <c r="J145" s="93"/>
      <c r="K145" s="52">
        <v>1</v>
      </c>
      <c r="L145" s="51">
        <f t="shared" si="99"/>
        <v>0</v>
      </c>
      <c r="M145" s="51">
        <f t="shared" si="100"/>
        <v>0</v>
      </c>
      <c r="N145" s="93"/>
      <c r="O145" s="64">
        <f t="shared" si="113"/>
        <v>0</v>
      </c>
      <c r="P145" s="97"/>
      <c r="Q145" s="53">
        <f t="shared" si="101"/>
        <v>-1900</v>
      </c>
      <c r="R145" s="93"/>
      <c r="T145" s="128">
        <f t="shared" si="102"/>
        <v>0</v>
      </c>
      <c r="U145" s="128">
        <f t="shared" si="103"/>
        <v>0</v>
      </c>
      <c r="V145" s="128">
        <f t="shared" si="104"/>
        <v>0</v>
      </c>
      <c r="W145" s="128">
        <f t="shared" si="105"/>
        <v>0</v>
      </c>
      <c r="X145" s="128">
        <f t="shared" si="106"/>
        <v>0</v>
      </c>
      <c r="Y145" s="128">
        <f t="shared" si="107"/>
        <v>0</v>
      </c>
      <c r="Z145" s="128">
        <f t="shared" si="108"/>
        <v>0</v>
      </c>
      <c r="AA145" s="128">
        <f t="shared" si="109"/>
        <v>0</v>
      </c>
      <c r="AB145" s="128">
        <f t="shared" si="110"/>
        <v>0</v>
      </c>
      <c r="AC145" s="128">
        <f t="shared" si="111"/>
        <v>0</v>
      </c>
      <c r="AD145" s="128">
        <f t="shared" si="111"/>
        <v>0</v>
      </c>
      <c r="AE145" s="128">
        <f t="shared" si="111"/>
        <v>0</v>
      </c>
      <c r="AF145" s="128">
        <f t="shared" si="111"/>
        <v>0</v>
      </c>
      <c r="AG145" s="128">
        <f t="shared" si="111"/>
        <v>0</v>
      </c>
      <c r="AH145" s="128">
        <f t="shared" si="111"/>
        <v>0</v>
      </c>
      <c r="AI145" s="128">
        <f t="shared" si="111"/>
        <v>0</v>
      </c>
      <c r="AJ145" s="128">
        <f t="shared" si="111"/>
        <v>0</v>
      </c>
      <c r="AK145" s="128">
        <f t="shared" si="111"/>
        <v>0</v>
      </c>
      <c r="AL145" s="128">
        <f t="shared" si="111"/>
        <v>0</v>
      </c>
      <c r="AM145" s="128">
        <f t="shared" si="111"/>
        <v>0</v>
      </c>
      <c r="AN145" s="128">
        <f t="shared" si="111"/>
        <v>0</v>
      </c>
      <c r="AO145" s="128">
        <f t="shared" si="111"/>
        <v>0</v>
      </c>
      <c r="AP145" s="128">
        <f t="shared" si="111"/>
        <v>0</v>
      </c>
      <c r="AQ145" s="128">
        <f t="shared" si="111"/>
        <v>0</v>
      </c>
      <c r="AR145" s="128">
        <f t="shared" si="111"/>
        <v>0</v>
      </c>
      <c r="AS145" s="128">
        <f t="shared" si="112"/>
        <v>0</v>
      </c>
      <c r="AT145" s="128">
        <f t="shared" si="112"/>
        <v>0</v>
      </c>
      <c r="AU145" s="128">
        <f t="shared" si="112"/>
        <v>0</v>
      </c>
      <c r="AV145" s="128">
        <f t="shared" si="112"/>
        <v>0</v>
      </c>
      <c r="AW145" s="128">
        <f t="shared" si="112"/>
        <v>0</v>
      </c>
    </row>
    <row r="146" spans="2:49" ht="20" x14ac:dyDescent="0.4">
      <c r="B146" s="68"/>
      <c r="C146" s="72" t="s">
        <v>162</v>
      </c>
      <c r="D146" s="82">
        <v>3</v>
      </c>
      <c r="E146" s="130" t="s">
        <v>21</v>
      </c>
      <c r="F146" s="257"/>
      <c r="G146" s="77"/>
      <c r="H146" s="77"/>
      <c r="I146" s="85"/>
      <c r="J146" s="93"/>
      <c r="K146" s="52">
        <v>1</v>
      </c>
      <c r="L146" s="51">
        <f t="shared" si="99"/>
        <v>0</v>
      </c>
      <c r="M146" s="51">
        <f t="shared" si="100"/>
        <v>0</v>
      </c>
      <c r="N146" s="93"/>
      <c r="O146" s="64">
        <f t="shared" si="113"/>
        <v>0</v>
      </c>
      <c r="P146" s="97"/>
      <c r="Q146" s="53">
        <f t="shared" si="101"/>
        <v>-1900</v>
      </c>
      <c r="R146" s="93"/>
      <c r="T146" s="128">
        <f t="shared" si="102"/>
        <v>0</v>
      </c>
      <c r="U146" s="128">
        <f t="shared" si="103"/>
        <v>0</v>
      </c>
      <c r="V146" s="128">
        <f t="shared" si="104"/>
        <v>0</v>
      </c>
      <c r="W146" s="128">
        <f t="shared" si="105"/>
        <v>0</v>
      </c>
      <c r="X146" s="128">
        <f t="shared" si="106"/>
        <v>0</v>
      </c>
      <c r="Y146" s="128">
        <f t="shared" si="107"/>
        <v>0</v>
      </c>
      <c r="Z146" s="128">
        <f t="shared" si="108"/>
        <v>0</v>
      </c>
      <c r="AA146" s="128">
        <f t="shared" si="109"/>
        <v>0</v>
      </c>
      <c r="AB146" s="128">
        <f t="shared" si="110"/>
        <v>0</v>
      </c>
      <c r="AC146" s="128">
        <f t="shared" si="111"/>
        <v>0</v>
      </c>
      <c r="AD146" s="128">
        <f t="shared" si="111"/>
        <v>0</v>
      </c>
      <c r="AE146" s="128">
        <f t="shared" si="111"/>
        <v>0</v>
      </c>
      <c r="AF146" s="128">
        <f t="shared" si="111"/>
        <v>0</v>
      </c>
      <c r="AG146" s="128">
        <f t="shared" si="111"/>
        <v>0</v>
      </c>
      <c r="AH146" s="128">
        <f t="shared" si="111"/>
        <v>0</v>
      </c>
      <c r="AI146" s="128">
        <f t="shared" si="111"/>
        <v>0</v>
      </c>
      <c r="AJ146" s="128">
        <f t="shared" si="111"/>
        <v>0</v>
      </c>
      <c r="AK146" s="128">
        <f t="shared" si="111"/>
        <v>0</v>
      </c>
      <c r="AL146" s="128">
        <f t="shared" si="111"/>
        <v>0</v>
      </c>
      <c r="AM146" s="128">
        <f t="shared" si="111"/>
        <v>0</v>
      </c>
      <c r="AN146" s="128">
        <f t="shared" si="111"/>
        <v>0</v>
      </c>
      <c r="AO146" s="128">
        <f t="shared" si="111"/>
        <v>0</v>
      </c>
      <c r="AP146" s="128">
        <f t="shared" si="111"/>
        <v>0</v>
      </c>
      <c r="AQ146" s="128">
        <f t="shared" si="111"/>
        <v>0</v>
      </c>
      <c r="AR146" s="128">
        <f t="shared" si="111"/>
        <v>0</v>
      </c>
      <c r="AS146" s="128">
        <f t="shared" si="112"/>
        <v>0</v>
      </c>
      <c r="AT146" s="128">
        <f t="shared" si="112"/>
        <v>0</v>
      </c>
      <c r="AU146" s="128">
        <f t="shared" si="112"/>
        <v>0</v>
      </c>
      <c r="AV146" s="128">
        <f t="shared" si="112"/>
        <v>0</v>
      </c>
      <c r="AW146" s="128">
        <f t="shared" si="112"/>
        <v>0</v>
      </c>
    </row>
    <row r="147" spans="2:49" ht="20" x14ac:dyDescent="0.4">
      <c r="B147" s="68"/>
      <c r="C147" s="72"/>
      <c r="D147" s="82"/>
      <c r="E147" s="130" t="s">
        <v>21</v>
      </c>
      <c r="F147" s="257"/>
      <c r="G147" s="77"/>
      <c r="H147" s="77"/>
      <c r="I147" s="85"/>
      <c r="J147" s="93"/>
      <c r="K147" s="52">
        <v>1</v>
      </c>
      <c r="L147" s="51">
        <f t="shared" si="99"/>
        <v>0</v>
      </c>
      <c r="M147" s="51">
        <f t="shared" si="100"/>
        <v>0</v>
      </c>
      <c r="N147" s="93"/>
      <c r="O147" s="64">
        <f t="shared" si="113"/>
        <v>0</v>
      </c>
      <c r="P147" s="97"/>
      <c r="Q147" s="53">
        <f t="shared" si="101"/>
        <v>-1900</v>
      </c>
      <c r="R147" s="93"/>
      <c r="T147" s="128">
        <f t="shared" si="102"/>
        <v>0</v>
      </c>
      <c r="U147" s="128">
        <f t="shared" si="103"/>
        <v>0</v>
      </c>
      <c r="V147" s="128">
        <f t="shared" si="104"/>
        <v>0</v>
      </c>
      <c r="W147" s="128">
        <f t="shared" si="105"/>
        <v>0</v>
      </c>
      <c r="X147" s="128">
        <f t="shared" si="106"/>
        <v>0</v>
      </c>
      <c r="Y147" s="128">
        <f t="shared" si="107"/>
        <v>0</v>
      </c>
      <c r="Z147" s="128">
        <f t="shared" si="108"/>
        <v>0</v>
      </c>
      <c r="AA147" s="128">
        <f t="shared" si="109"/>
        <v>0</v>
      </c>
      <c r="AB147" s="128">
        <f t="shared" si="110"/>
        <v>0</v>
      </c>
      <c r="AC147" s="128">
        <f t="shared" si="111"/>
        <v>0</v>
      </c>
      <c r="AD147" s="128">
        <f t="shared" si="111"/>
        <v>0</v>
      </c>
      <c r="AE147" s="128">
        <f t="shared" si="111"/>
        <v>0</v>
      </c>
      <c r="AF147" s="128">
        <f t="shared" si="111"/>
        <v>0</v>
      </c>
      <c r="AG147" s="128">
        <f t="shared" si="111"/>
        <v>0</v>
      </c>
      <c r="AH147" s="128">
        <f t="shared" si="111"/>
        <v>0</v>
      </c>
      <c r="AI147" s="128">
        <f t="shared" si="111"/>
        <v>0</v>
      </c>
      <c r="AJ147" s="128">
        <f t="shared" si="111"/>
        <v>0</v>
      </c>
      <c r="AK147" s="128">
        <f t="shared" si="111"/>
        <v>0</v>
      </c>
      <c r="AL147" s="128">
        <f t="shared" si="111"/>
        <v>0</v>
      </c>
      <c r="AM147" s="128">
        <f t="shared" si="111"/>
        <v>0</v>
      </c>
      <c r="AN147" s="128">
        <f t="shared" si="111"/>
        <v>0</v>
      </c>
      <c r="AO147" s="128">
        <f t="shared" si="111"/>
        <v>0</v>
      </c>
      <c r="AP147" s="128">
        <f t="shared" si="111"/>
        <v>0</v>
      </c>
      <c r="AQ147" s="128">
        <f t="shared" si="111"/>
        <v>0</v>
      </c>
      <c r="AR147" s="128">
        <f t="shared" si="111"/>
        <v>0</v>
      </c>
      <c r="AS147" s="128">
        <f t="shared" si="112"/>
        <v>0</v>
      </c>
      <c r="AT147" s="128">
        <f t="shared" si="112"/>
        <v>0</v>
      </c>
      <c r="AU147" s="128">
        <f t="shared" si="112"/>
        <v>0</v>
      </c>
      <c r="AV147" s="128">
        <f t="shared" si="112"/>
        <v>0</v>
      </c>
      <c r="AW147" s="128">
        <f t="shared" si="112"/>
        <v>0</v>
      </c>
    </row>
    <row r="148" spans="2:49" ht="20" x14ac:dyDescent="0.4">
      <c r="B148" s="70"/>
      <c r="C148" s="74"/>
      <c r="D148" s="82"/>
      <c r="E148" s="130" t="s">
        <v>21</v>
      </c>
      <c r="F148" s="118"/>
      <c r="G148" s="77"/>
      <c r="H148" s="77"/>
      <c r="I148" s="90"/>
      <c r="J148" s="93"/>
      <c r="K148" s="52">
        <v>1</v>
      </c>
      <c r="L148" s="51">
        <f t="shared" si="99"/>
        <v>0</v>
      </c>
      <c r="M148" s="51">
        <f t="shared" si="100"/>
        <v>0</v>
      </c>
      <c r="N148" s="93"/>
      <c r="O148" s="64">
        <f t="shared" si="113"/>
        <v>0</v>
      </c>
      <c r="P148" s="99"/>
      <c r="Q148" s="53">
        <f t="shared" si="101"/>
        <v>-1900</v>
      </c>
      <c r="R148" s="107"/>
      <c r="T148" s="128">
        <f t="shared" si="102"/>
        <v>0</v>
      </c>
      <c r="U148" s="128">
        <f t="shared" si="103"/>
        <v>0</v>
      </c>
      <c r="V148" s="128">
        <f t="shared" si="104"/>
        <v>0</v>
      </c>
      <c r="W148" s="128">
        <f t="shared" si="105"/>
        <v>0</v>
      </c>
      <c r="X148" s="128">
        <f t="shared" si="106"/>
        <v>0</v>
      </c>
      <c r="Y148" s="128">
        <f t="shared" si="107"/>
        <v>0</v>
      </c>
      <c r="Z148" s="128">
        <f t="shared" si="108"/>
        <v>0</v>
      </c>
      <c r="AA148" s="128">
        <f t="shared" si="109"/>
        <v>0</v>
      </c>
      <c r="AB148" s="128">
        <f t="shared" si="110"/>
        <v>0</v>
      </c>
      <c r="AC148" s="128">
        <f t="shared" si="111"/>
        <v>0</v>
      </c>
      <c r="AD148" s="128">
        <f t="shared" si="111"/>
        <v>0</v>
      </c>
      <c r="AE148" s="128">
        <f t="shared" si="111"/>
        <v>0</v>
      </c>
      <c r="AF148" s="128">
        <f t="shared" si="111"/>
        <v>0</v>
      </c>
      <c r="AG148" s="128">
        <f t="shared" si="111"/>
        <v>0</v>
      </c>
      <c r="AH148" s="128">
        <f t="shared" si="111"/>
        <v>0</v>
      </c>
      <c r="AI148" s="128">
        <f t="shared" si="111"/>
        <v>0</v>
      </c>
      <c r="AJ148" s="128">
        <f t="shared" si="111"/>
        <v>0</v>
      </c>
      <c r="AK148" s="128">
        <f t="shared" si="111"/>
        <v>0</v>
      </c>
      <c r="AL148" s="128">
        <f t="shared" si="111"/>
        <v>0</v>
      </c>
      <c r="AM148" s="128">
        <f t="shared" si="111"/>
        <v>0</v>
      </c>
      <c r="AN148" s="128">
        <f t="shared" si="111"/>
        <v>0</v>
      </c>
      <c r="AO148" s="128">
        <f t="shared" si="111"/>
        <v>0</v>
      </c>
      <c r="AP148" s="128">
        <f t="shared" si="111"/>
        <v>0</v>
      </c>
      <c r="AQ148" s="128">
        <f t="shared" si="111"/>
        <v>0</v>
      </c>
      <c r="AR148" s="128">
        <f t="shared" si="111"/>
        <v>0</v>
      </c>
      <c r="AS148" s="128">
        <f t="shared" si="112"/>
        <v>0</v>
      </c>
      <c r="AT148" s="128">
        <f t="shared" si="112"/>
        <v>0</v>
      </c>
      <c r="AU148" s="128">
        <f t="shared" si="112"/>
        <v>0</v>
      </c>
      <c r="AV148" s="128">
        <f t="shared" si="112"/>
        <v>0</v>
      </c>
      <c r="AW148" s="128">
        <f t="shared" si="112"/>
        <v>0</v>
      </c>
    </row>
    <row r="149" spans="2:49" ht="20" x14ac:dyDescent="0.4">
      <c r="B149" s="70" t="s">
        <v>51</v>
      </c>
      <c r="C149" s="74" t="s">
        <v>163</v>
      </c>
      <c r="D149" s="82"/>
      <c r="E149" s="130" t="s">
        <v>21</v>
      </c>
      <c r="F149" s="119">
        <v>2007</v>
      </c>
      <c r="G149" s="77"/>
      <c r="H149" s="77"/>
      <c r="I149" s="90"/>
      <c r="J149" s="93" t="s">
        <v>195</v>
      </c>
      <c r="K149" s="52">
        <v>1</v>
      </c>
      <c r="L149" s="51">
        <f t="shared" si="99"/>
        <v>0</v>
      </c>
      <c r="M149" s="51" t="str">
        <f t="shared" si="100"/>
        <v>eh</v>
      </c>
      <c r="N149" s="93">
        <v>150</v>
      </c>
      <c r="O149" s="64">
        <f t="shared" si="113"/>
        <v>0</v>
      </c>
      <c r="P149" s="99">
        <v>2022</v>
      </c>
      <c r="Q149" s="53">
        <f t="shared" si="101"/>
        <v>122</v>
      </c>
      <c r="R149" s="107">
        <v>3</v>
      </c>
      <c r="T149" s="128">
        <f t="shared" si="102"/>
        <v>0</v>
      </c>
      <c r="U149" s="128">
        <f t="shared" si="103"/>
        <v>0</v>
      </c>
      <c r="V149" s="128">
        <f t="shared" si="104"/>
        <v>0</v>
      </c>
      <c r="W149" s="128">
        <f t="shared" si="105"/>
        <v>0</v>
      </c>
      <c r="X149" s="128">
        <f t="shared" si="106"/>
        <v>0</v>
      </c>
      <c r="Y149" s="128">
        <f t="shared" si="107"/>
        <v>0</v>
      </c>
      <c r="Z149" s="128">
        <f t="shared" si="108"/>
        <v>0</v>
      </c>
      <c r="AA149" s="128">
        <f t="shared" si="109"/>
        <v>0</v>
      </c>
      <c r="AB149" s="128">
        <f t="shared" si="110"/>
        <v>0</v>
      </c>
      <c r="AC149" s="128">
        <f t="shared" ref="AC149:AR164" si="114">IF(AND($O149&gt;0,AC$12&gt;$Q149+1899),IF(MOD((AC$12-1900-$Q149),IF($R149=0,100,$R149))=0,$O149,0),0)*$AC$13</f>
        <v>0</v>
      </c>
      <c r="AD149" s="128">
        <f t="shared" si="114"/>
        <v>0</v>
      </c>
      <c r="AE149" s="128">
        <f t="shared" si="114"/>
        <v>0</v>
      </c>
      <c r="AF149" s="128">
        <f t="shared" si="114"/>
        <v>0</v>
      </c>
      <c r="AG149" s="128">
        <f t="shared" si="114"/>
        <v>0</v>
      </c>
      <c r="AH149" s="128">
        <f t="shared" si="114"/>
        <v>0</v>
      </c>
      <c r="AI149" s="128">
        <f t="shared" si="114"/>
        <v>0</v>
      </c>
      <c r="AJ149" s="128">
        <f t="shared" si="114"/>
        <v>0</v>
      </c>
      <c r="AK149" s="128">
        <f t="shared" si="114"/>
        <v>0</v>
      </c>
      <c r="AL149" s="128">
        <f t="shared" si="114"/>
        <v>0</v>
      </c>
      <c r="AM149" s="128">
        <f t="shared" si="114"/>
        <v>0</v>
      </c>
      <c r="AN149" s="128">
        <f t="shared" si="114"/>
        <v>0</v>
      </c>
      <c r="AO149" s="128">
        <f t="shared" si="114"/>
        <v>0</v>
      </c>
      <c r="AP149" s="128">
        <f t="shared" si="114"/>
        <v>0</v>
      </c>
      <c r="AQ149" s="128">
        <f t="shared" si="114"/>
        <v>0</v>
      </c>
      <c r="AR149" s="128">
        <f t="shared" si="114"/>
        <v>0</v>
      </c>
      <c r="AS149" s="128">
        <f t="shared" si="112"/>
        <v>0</v>
      </c>
      <c r="AT149" s="128">
        <f t="shared" si="112"/>
        <v>0</v>
      </c>
      <c r="AU149" s="128">
        <f t="shared" si="112"/>
        <v>0</v>
      </c>
      <c r="AV149" s="128">
        <f t="shared" si="112"/>
        <v>0</v>
      </c>
      <c r="AW149" s="128">
        <f t="shared" si="112"/>
        <v>0</v>
      </c>
    </row>
    <row r="150" spans="2:49" ht="20" x14ac:dyDescent="0.4">
      <c r="B150" s="70" t="s">
        <v>52</v>
      </c>
      <c r="C150" s="75" t="s">
        <v>164</v>
      </c>
      <c r="D150" s="82"/>
      <c r="E150" s="130" t="s">
        <v>21</v>
      </c>
      <c r="F150" s="120" t="s">
        <v>187</v>
      </c>
      <c r="G150" s="81"/>
      <c r="H150" s="81"/>
      <c r="I150" s="90"/>
      <c r="J150" s="93" t="s">
        <v>195</v>
      </c>
      <c r="K150" s="52">
        <v>1</v>
      </c>
      <c r="L150" s="51">
        <f t="shared" si="99"/>
        <v>0</v>
      </c>
      <c r="M150" s="51" t="str">
        <f t="shared" si="100"/>
        <v>eh</v>
      </c>
      <c r="N150" s="93">
        <v>12.5</v>
      </c>
      <c r="O150" s="64">
        <f t="shared" si="113"/>
        <v>0</v>
      </c>
      <c r="P150" s="99">
        <v>2022</v>
      </c>
      <c r="Q150" s="53">
        <f t="shared" si="101"/>
        <v>122</v>
      </c>
      <c r="R150" s="107">
        <v>1</v>
      </c>
      <c r="T150" s="128">
        <f t="shared" si="102"/>
        <v>0</v>
      </c>
      <c r="U150" s="128">
        <f t="shared" si="103"/>
        <v>0</v>
      </c>
      <c r="V150" s="128">
        <f t="shared" si="104"/>
        <v>0</v>
      </c>
      <c r="W150" s="128">
        <f t="shared" si="105"/>
        <v>0</v>
      </c>
      <c r="X150" s="128">
        <f t="shared" si="106"/>
        <v>0</v>
      </c>
      <c r="Y150" s="128">
        <f t="shared" si="107"/>
        <v>0</v>
      </c>
      <c r="Z150" s="128">
        <f t="shared" si="108"/>
        <v>0</v>
      </c>
      <c r="AA150" s="128">
        <f t="shared" si="109"/>
        <v>0</v>
      </c>
      <c r="AB150" s="128">
        <f t="shared" si="110"/>
        <v>0</v>
      </c>
      <c r="AC150" s="128">
        <f t="shared" si="114"/>
        <v>0</v>
      </c>
      <c r="AD150" s="128">
        <f t="shared" si="114"/>
        <v>0</v>
      </c>
      <c r="AE150" s="128">
        <f t="shared" si="114"/>
        <v>0</v>
      </c>
      <c r="AF150" s="128">
        <f t="shared" si="114"/>
        <v>0</v>
      </c>
      <c r="AG150" s="128">
        <f t="shared" si="114"/>
        <v>0</v>
      </c>
      <c r="AH150" s="128">
        <f t="shared" si="114"/>
        <v>0</v>
      </c>
      <c r="AI150" s="128">
        <f t="shared" si="114"/>
        <v>0</v>
      </c>
      <c r="AJ150" s="128">
        <f t="shared" si="114"/>
        <v>0</v>
      </c>
      <c r="AK150" s="128">
        <f t="shared" si="114"/>
        <v>0</v>
      </c>
      <c r="AL150" s="128">
        <f t="shared" si="114"/>
        <v>0</v>
      </c>
      <c r="AM150" s="128">
        <f t="shared" si="114"/>
        <v>0</v>
      </c>
      <c r="AN150" s="128">
        <f t="shared" si="114"/>
        <v>0</v>
      </c>
      <c r="AO150" s="128">
        <f t="shared" si="114"/>
        <v>0</v>
      </c>
      <c r="AP150" s="128">
        <f t="shared" si="114"/>
        <v>0</v>
      </c>
      <c r="AQ150" s="128">
        <f t="shared" si="114"/>
        <v>0</v>
      </c>
      <c r="AR150" s="128">
        <f t="shared" si="114"/>
        <v>0</v>
      </c>
      <c r="AS150" s="128">
        <f t="shared" si="112"/>
        <v>0</v>
      </c>
      <c r="AT150" s="128">
        <f t="shared" si="112"/>
        <v>0</v>
      </c>
      <c r="AU150" s="128">
        <f t="shared" si="112"/>
        <v>0</v>
      </c>
      <c r="AV150" s="128">
        <f t="shared" si="112"/>
        <v>0</v>
      </c>
      <c r="AW150" s="128">
        <f t="shared" si="112"/>
        <v>0</v>
      </c>
    </row>
    <row r="151" spans="2:49" ht="20.5" thickBot="1" x14ac:dyDescent="0.45">
      <c r="B151" s="71" t="s">
        <v>53</v>
      </c>
      <c r="C151" s="76" t="s">
        <v>164</v>
      </c>
      <c r="D151" s="82"/>
      <c r="E151" s="130" t="s">
        <v>21</v>
      </c>
      <c r="F151" s="262" t="s">
        <v>188</v>
      </c>
      <c r="G151" s="80"/>
      <c r="H151" s="80"/>
      <c r="I151" s="92"/>
      <c r="J151" s="94" t="s">
        <v>195</v>
      </c>
      <c r="K151" s="52">
        <v>1</v>
      </c>
      <c r="L151" s="51">
        <f t="shared" si="99"/>
        <v>0</v>
      </c>
      <c r="M151" s="51" t="str">
        <f t="shared" si="100"/>
        <v>eh</v>
      </c>
      <c r="N151" s="96">
        <v>75</v>
      </c>
      <c r="O151" s="64">
        <f t="shared" si="113"/>
        <v>0</v>
      </c>
      <c r="P151" s="110">
        <v>2022</v>
      </c>
      <c r="Q151" s="53">
        <f t="shared" si="101"/>
        <v>122</v>
      </c>
      <c r="R151" s="94">
        <v>1</v>
      </c>
      <c r="T151" s="128">
        <f t="shared" si="102"/>
        <v>0</v>
      </c>
      <c r="U151" s="128">
        <f t="shared" si="103"/>
        <v>0</v>
      </c>
      <c r="V151" s="128">
        <f t="shared" si="104"/>
        <v>0</v>
      </c>
      <c r="W151" s="128">
        <f t="shared" si="105"/>
        <v>0</v>
      </c>
      <c r="X151" s="128">
        <f t="shared" si="106"/>
        <v>0</v>
      </c>
      <c r="Y151" s="128">
        <f t="shared" si="107"/>
        <v>0</v>
      </c>
      <c r="Z151" s="128">
        <f t="shared" si="108"/>
        <v>0</v>
      </c>
      <c r="AA151" s="128">
        <f t="shared" si="109"/>
        <v>0</v>
      </c>
      <c r="AB151" s="128">
        <f t="shared" si="110"/>
        <v>0</v>
      </c>
      <c r="AC151" s="128">
        <f t="shared" si="114"/>
        <v>0</v>
      </c>
      <c r="AD151" s="128">
        <f t="shared" si="114"/>
        <v>0</v>
      </c>
      <c r="AE151" s="128">
        <f t="shared" si="114"/>
        <v>0</v>
      </c>
      <c r="AF151" s="128">
        <f t="shared" si="114"/>
        <v>0</v>
      </c>
      <c r="AG151" s="128">
        <f t="shared" si="114"/>
        <v>0</v>
      </c>
      <c r="AH151" s="128">
        <f t="shared" si="114"/>
        <v>0</v>
      </c>
      <c r="AI151" s="128">
        <f t="shared" si="114"/>
        <v>0</v>
      </c>
      <c r="AJ151" s="128">
        <f t="shared" si="114"/>
        <v>0</v>
      </c>
      <c r="AK151" s="128">
        <f t="shared" si="114"/>
        <v>0</v>
      </c>
      <c r="AL151" s="128">
        <f t="shared" si="114"/>
        <v>0</v>
      </c>
      <c r="AM151" s="128">
        <f t="shared" si="114"/>
        <v>0</v>
      </c>
      <c r="AN151" s="128">
        <f t="shared" si="114"/>
        <v>0</v>
      </c>
      <c r="AO151" s="128">
        <f t="shared" si="114"/>
        <v>0</v>
      </c>
      <c r="AP151" s="128">
        <f t="shared" si="114"/>
        <v>0</v>
      </c>
      <c r="AQ151" s="128">
        <f t="shared" si="114"/>
        <v>0</v>
      </c>
      <c r="AR151" s="128">
        <f t="shared" si="114"/>
        <v>0</v>
      </c>
      <c r="AS151" s="128">
        <f t="shared" si="112"/>
        <v>0</v>
      </c>
      <c r="AT151" s="128">
        <f t="shared" si="112"/>
        <v>0</v>
      </c>
      <c r="AU151" s="128">
        <f t="shared" si="112"/>
        <v>0</v>
      </c>
      <c r="AV151" s="128">
        <f t="shared" si="112"/>
        <v>0</v>
      </c>
      <c r="AW151" s="128">
        <f t="shared" si="112"/>
        <v>0</v>
      </c>
    </row>
    <row r="152" spans="2:49" ht="20.5" thickBot="1" x14ac:dyDescent="0.45">
      <c r="B152" s="200" t="s">
        <v>212</v>
      </c>
      <c r="C152" s="201"/>
      <c r="D152" s="275"/>
      <c r="E152" s="276" t="s">
        <v>21</v>
      </c>
      <c r="F152" s="277"/>
      <c r="G152" s="278"/>
      <c r="H152" s="278"/>
      <c r="I152" s="279"/>
      <c r="J152" s="280"/>
      <c r="K152" s="281"/>
      <c r="L152" s="282">
        <f t="shared" ref="L152:L170" si="115">+I152*K152</f>
        <v>0</v>
      </c>
      <c r="M152" s="282">
        <f t="shared" ref="M152:M170" si="116">+J152</f>
        <v>0</v>
      </c>
      <c r="N152" s="283"/>
      <c r="O152" s="284">
        <f t="shared" si="113"/>
        <v>0</v>
      </c>
      <c r="P152" s="285"/>
      <c r="Q152" s="282">
        <f t="shared" si="101"/>
        <v>-1900</v>
      </c>
      <c r="R152" s="280"/>
      <c r="S152" s="286"/>
      <c r="T152" s="287">
        <f t="shared" si="102"/>
        <v>0</v>
      </c>
      <c r="U152" s="287">
        <f t="shared" si="103"/>
        <v>0</v>
      </c>
      <c r="V152" s="287">
        <f t="shared" si="104"/>
        <v>0</v>
      </c>
      <c r="W152" s="287">
        <f t="shared" si="105"/>
        <v>0</v>
      </c>
      <c r="X152" s="287">
        <f t="shared" si="106"/>
        <v>0</v>
      </c>
      <c r="Y152" s="287">
        <f t="shared" si="107"/>
        <v>0</v>
      </c>
      <c r="Z152" s="287">
        <f t="shared" si="108"/>
        <v>0</v>
      </c>
      <c r="AA152" s="287">
        <f t="shared" si="109"/>
        <v>0</v>
      </c>
      <c r="AB152" s="287">
        <f t="shared" si="110"/>
        <v>0</v>
      </c>
      <c r="AC152" s="287">
        <f t="shared" si="114"/>
        <v>0</v>
      </c>
      <c r="AD152" s="287">
        <f t="shared" si="114"/>
        <v>0</v>
      </c>
      <c r="AE152" s="287">
        <f t="shared" si="114"/>
        <v>0</v>
      </c>
      <c r="AF152" s="287">
        <f t="shared" si="114"/>
        <v>0</v>
      </c>
      <c r="AG152" s="287">
        <f t="shared" si="114"/>
        <v>0</v>
      </c>
      <c r="AH152" s="287">
        <f t="shared" si="114"/>
        <v>0</v>
      </c>
      <c r="AI152" s="287">
        <f t="shared" si="114"/>
        <v>0</v>
      </c>
      <c r="AJ152" s="287">
        <f t="shared" si="114"/>
        <v>0</v>
      </c>
      <c r="AK152" s="287">
        <f t="shared" si="114"/>
        <v>0</v>
      </c>
      <c r="AL152" s="287">
        <f t="shared" si="114"/>
        <v>0</v>
      </c>
      <c r="AM152" s="287">
        <f t="shared" si="114"/>
        <v>0</v>
      </c>
      <c r="AN152" s="287">
        <f t="shared" si="114"/>
        <v>0</v>
      </c>
      <c r="AO152" s="287">
        <f t="shared" si="114"/>
        <v>0</v>
      </c>
      <c r="AP152" s="287">
        <f t="shared" si="114"/>
        <v>0</v>
      </c>
      <c r="AQ152" s="287">
        <f t="shared" si="114"/>
        <v>0</v>
      </c>
      <c r="AR152" s="287">
        <f t="shared" si="114"/>
        <v>0</v>
      </c>
      <c r="AS152" s="287">
        <f t="shared" si="112"/>
        <v>0</v>
      </c>
      <c r="AT152" s="287">
        <f t="shared" si="112"/>
        <v>0</v>
      </c>
      <c r="AU152" s="287">
        <f t="shared" si="112"/>
        <v>0</v>
      </c>
      <c r="AV152" s="287">
        <f t="shared" si="112"/>
        <v>0</v>
      </c>
      <c r="AW152" s="287">
        <f t="shared" si="112"/>
        <v>0</v>
      </c>
    </row>
    <row r="153" spans="2:49" ht="20.5" thickBot="1" x14ac:dyDescent="0.45">
      <c r="B153" s="187" t="s">
        <v>41</v>
      </c>
      <c r="C153" s="184"/>
      <c r="D153" s="82"/>
      <c r="E153" s="130" t="s">
        <v>21</v>
      </c>
      <c r="F153" s="121"/>
      <c r="G153" s="194"/>
      <c r="H153" s="194"/>
      <c r="I153" s="198"/>
      <c r="J153" s="193"/>
      <c r="K153" s="52">
        <v>1</v>
      </c>
      <c r="L153" s="51">
        <f t="shared" si="115"/>
        <v>0</v>
      </c>
      <c r="M153" s="51">
        <f t="shared" si="116"/>
        <v>0</v>
      </c>
      <c r="N153" s="199"/>
      <c r="O153" s="64">
        <f t="shared" si="113"/>
        <v>0</v>
      </c>
      <c r="P153" s="110"/>
      <c r="Q153" s="53">
        <f t="shared" si="101"/>
        <v>-1900</v>
      </c>
      <c r="R153" s="193"/>
      <c r="S153" s="25"/>
      <c r="T153" s="128">
        <f t="shared" si="102"/>
        <v>0</v>
      </c>
      <c r="U153" s="128">
        <f t="shared" si="103"/>
        <v>0</v>
      </c>
      <c r="V153" s="128">
        <f t="shared" si="104"/>
        <v>0</v>
      </c>
      <c r="W153" s="128">
        <f t="shared" si="105"/>
        <v>0</v>
      </c>
      <c r="X153" s="128">
        <f t="shared" si="106"/>
        <v>0</v>
      </c>
      <c r="Y153" s="128">
        <f t="shared" si="107"/>
        <v>0</v>
      </c>
      <c r="Z153" s="128">
        <f t="shared" si="108"/>
        <v>0</v>
      </c>
      <c r="AA153" s="128">
        <f t="shared" si="109"/>
        <v>0</v>
      </c>
      <c r="AB153" s="128">
        <f t="shared" si="110"/>
        <v>0</v>
      </c>
      <c r="AC153" s="128">
        <f t="shared" si="114"/>
        <v>0</v>
      </c>
      <c r="AD153" s="128">
        <f t="shared" si="114"/>
        <v>0</v>
      </c>
      <c r="AE153" s="128">
        <f t="shared" si="114"/>
        <v>0</v>
      </c>
      <c r="AF153" s="128">
        <f t="shared" si="114"/>
        <v>0</v>
      </c>
      <c r="AG153" s="128">
        <f t="shared" si="114"/>
        <v>0</v>
      </c>
      <c r="AH153" s="128">
        <f t="shared" si="114"/>
        <v>0</v>
      </c>
      <c r="AI153" s="128">
        <f t="shared" si="114"/>
        <v>0</v>
      </c>
      <c r="AJ153" s="128">
        <f t="shared" si="114"/>
        <v>0</v>
      </c>
      <c r="AK153" s="128">
        <f t="shared" si="114"/>
        <v>0</v>
      </c>
      <c r="AL153" s="128">
        <f t="shared" si="114"/>
        <v>0</v>
      </c>
      <c r="AM153" s="128">
        <f t="shared" si="114"/>
        <v>0</v>
      </c>
      <c r="AN153" s="128">
        <f t="shared" si="114"/>
        <v>0</v>
      </c>
      <c r="AO153" s="128">
        <f t="shared" si="114"/>
        <v>0</v>
      </c>
      <c r="AP153" s="128">
        <f t="shared" si="114"/>
        <v>0</v>
      </c>
      <c r="AQ153" s="128">
        <f t="shared" si="114"/>
        <v>0</v>
      </c>
      <c r="AR153" s="128">
        <f t="shared" si="114"/>
        <v>0</v>
      </c>
      <c r="AS153" s="128">
        <f t="shared" ref="AS153:AW172" si="117">IF(AND($O153&gt;0,AS$12&gt;$Q153+1899),IF(MOD((AS$12-1900-$Q153),IF($R153=0,100,$R153))=0,$O153,0),0)*$AC$13</f>
        <v>0</v>
      </c>
      <c r="AT153" s="128">
        <f t="shared" si="117"/>
        <v>0</v>
      </c>
      <c r="AU153" s="128">
        <f t="shared" si="117"/>
        <v>0</v>
      </c>
      <c r="AV153" s="128">
        <f t="shared" si="117"/>
        <v>0</v>
      </c>
      <c r="AW153" s="128">
        <f t="shared" si="117"/>
        <v>0</v>
      </c>
    </row>
    <row r="154" spans="2:49" ht="20.5" thickBot="1" x14ac:dyDescent="0.45">
      <c r="B154" s="187" t="s">
        <v>214</v>
      </c>
      <c r="C154" s="184"/>
      <c r="D154" s="82"/>
      <c r="E154" s="130" t="s">
        <v>21</v>
      </c>
      <c r="F154" s="121"/>
      <c r="G154" s="194"/>
      <c r="H154" s="194"/>
      <c r="I154" s="198"/>
      <c r="J154" s="193"/>
      <c r="K154" s="52">
        <v>1</v>
      </c>
      <c r="L154" s="51">
        <f t="shared" si="115"/>
        <v>0</v>
      </c>
      <c r="M154" s="51">
        <f t="shared" si="116"/>
        <v>0</v>
      </c>
      <c r="N154" s="199"/>
      <c r="O154" s="64">
        <f t="shared" si="113"/>
        <v>0</v>
      </c>
      <c r="P154" s="110"/>
      <c r="Q154" s="53">
        <f t="shared" si="101"/>
        <v>-1900</v>
      </c>
      <c r="R154" s="193"/>
      <c r="T154" s="128">
        <f t="shared" si="102"/>
        <v>0</v>
      </c>
      <c r="U154" s="128">
        <f t="shared" si="103"/>
        <v>0</v>
      </c>
      <c r="V154" s="128">
        <f t="shared" si="104"/>
        <v>0</v>
      </c>
      <c r="W154" s="128">
        <f t="shared" si="105"/>
        <v>0</v>
      </c>
      <c r="X154" s="128">
        <f t="shared" si="106"/>
        <v>0</v>
      </c>
      <c r="Y154" s="128">
        <f t="shared" si="107"/>
        <v>0</v>
      </c>
      <c r="Z154" s="128">
        <f t="shared" si="108"/>
        <v>0</v>
      </c>
      <c r="AA154" s="128">
        <f t="shared" si="109"/>
        <v>0</v>
      </c>
      <c r="AB154" s="128">
        <f t="shared" si="110"/>
        <v>0</v>
      </c>
      <c r="AC154" s="128">
        <f t="shared" si="114"/>
        <v>0</v>
      </c>
      <c r="AD154" s="128">
        <f t="shared" si="114"/>
        <v>0</v>
      </c>
      <c r="AE154" s="128">
        <f t="shared" si="114"/>
        <v>0</v>
      </c>
      <c r="AF154" s="128">
        <f t="shared" si="114"/>
        <v>0</v>
      </c>
      <c r="AG154" s="128">
        <f t="shared" si="114"/>
        <v>0</v>
      </c>
      <c r="AH154" s="128">
        <f t="shared" si="114"/>
        <v>0</v>
      </c>
      <c r="AI154" s="128">
        <f t="shared" si="114"/>
        <v>0</v>
      </c>
      <c r="AJ154" s="128">
        <f t="shared" si="114"/>
        <v>0</v>
      </c>
      <c r="AK154" s="128">
        <f t="shared" si="114"/>
        <v>0</v>
      </c>
      <c r="AL154" s="128">
        <f t="shared" si="114"/>
        <v>0</v>
      </c>
      <c r="AM154" s="128">
        <f t="shared" si="114"/>
        <v>0</v>
      </c>
      <c r="AN154" s="128">
        <f t="shared" si="114"/>
        <v>0</v>
      </c>
      <c r="AO154" s="128">
        <f t="shared" si="114"/>
        <v>0</v>
      </c>
      <c r="AP154" s="128">
        <f t="shared" si="114"/>
        <v>0</v>
      </c>
      <c r="AQ154" s="128">
        <f t="shared" si="114"/>
        <v>0</v>
      </c>
      <c r="AR154" s="128">
        <f t="shared" si="114"/>
        <v>0</v>
      </c>
      <c r="AS154" s="128">
        <f t="shared" si="117"/>
        <v>0</v>
      </c>
      <c r="AT154" s="128">
        <f t="shared" si="117"/>
        <v>0</v>
      </c>
      <c r="AU154" s="128">
        <f t="shared" si="117"/>
        <v>0</v>
      </c>
      <c r="AV154" s="128">
        <f t="shared" si="117"/>
        <v>0</v>
      </c>
      <c r="AW154" s="128">
        <f t="shared" si="117"/>
        <v>0</v>
      </c>
    </row>
    <row r="155" spans="2:49" ht="20.5" thickBot="1" x14ac:dyDescent="0.45">
      <c r="B155" s="187" t="s">
        <v>305</v>
      </c>
      <c r="C155" s="184"/>
      <c r="D155" s="82"/>
      <c r="E155" s="130" t="s">
        <v>21</v>
      </c>
      <c r="F155" s="121"/>
      <c r="G155" s="194"/>
      <c r="H155" s="194"/>
      <c r="I155" s="198"/>
      <c r="J155" s="193"/>
      <c r="K155" s="52">
        <v>1</v>
      </c>
      <c r="L155" s="51">
        <f t="shared" si="115"/>
        <v>0</v>
      </c>
      <c r="M155" s="51">
        <f t="shared" si="116"/>
        <v>0</v>
      </c>
      <c r="N155" s="199"/>
      <c r="O155" s="64">
        <f t="shared" si="113"/>
        <v>0</v>
      </c>
      <c r="P155" s="110"/>
      <c r="Q155" s="53">
        <f t="shared" si="101"/>
        <v>-1900</v>
      </c>
      <c r="R155" s="193"/>
      <c r="T155" s="128">
        <f t="shared" si="102"/>
        <v>0</v>
      </c>
      <c r="U155" s="128">
        <f t="shared" si="103"/>
        <v>0</v>
      </c>
      <c r="V155" s="128">
        <f t="shared" si="104"/>
        <v>0</v>
      </c>
      <c r="W155" s="128">
        <f t="shared" si="105"/>
        <v>0</v>
      </c>
      <c r="X155" s="128">
        <f t="shared" si="106"/>
        <v>0</v>
      </c>
      <c r="Y155" s="128">
        <f t="shared" si="107"/>
        <v>0</v>
      </c>
      <c r="Z155" s="128">
        <f t="shared" si="108"/>
        <v>0</v>
      </c>
      <c r="AA155" s="128">
        <f t="shared" si="109"/>
        <v>0</v>
      </c>
      <c r="AB155" s="128">
        <f t="shared" si="110"/>
        <v>0</v>
      </c>
      <c r="AC155" s="128">
        <f t="shared" si="114"/>
        <v>0</v>
      </c>
      <c r="AD155" s="128">
        <f t="shared" si="114"/>
        <v>0</v>
      </c>
      <c r="AE155" s="128">
        <f t="shared" si="114"/>
        <v>0</v>
      </c>
      <c r="AF155" s="128">
        <f t="shared" si="114"/>
        <v>0</v>
      </c>
      <c r="AG155" s="128">
        <f t="shared" si="114"/>
        <v>0</v>
      </c>
      <c r="AH155" s="128">
        <f t="shared" si="114"/>
        <v>0</v>
      </c>
      <c r="AI155" s="128">
        <f t="shared" si="114"/>
        <v>0</v>
      </c>
      <c r="AJ155" s="128">
        <f t="shared" si="114"/>
        <v>0</v>
      </c>
      <c r="AK155" s="128">
        <f t="shared" si="114"/>
        <v>0</v>
      </c>
      <c r="AL155" s="128">
        <f t="shared" si="114"/>
        <v>0</v>
      </c>
      <c r="AM155" s="128">
        <f t="shared" si="114"/>
        <v>0</v>
      </c>
      <c r="AN155" s="128">
        <f t="shared" si="114"/>
        <v>0</v>
      </c>
      <c r="AO155" s="128">
        <f t="shared" si="114"/>
        <v>0</v>
      </c>
      <c r="AP155" s="128">
        <f t="shared" si="114"/>
        <v>0</v>
      </c>
      <c r="AQ155" s="128">
        <f t="shared" si="114"/>
        <v>0</v>
      </c>
      <c r="AR155" s="128">
        <f t="shared" si="114"/>
        <v>0</v>
      </c>
      <c r="AS155" s="128">
        <f t="shared" si="117"/>
        <v>0</v>
      </c>
      <c r="AT155" s="128">
        <f t="shared" si="117"/>
        <v>0</v>
      </c>
      <c r="AU155" s="128">
        <f t="shared" si="117"/>
        <v>0</v>
      </c>
      <c r="AV155" s="128">
        <f t="shared" si="117"/>
        <v>0</v>
      </c>
      <c r="AW155" s="128">
        <f t="shared" si="117"/>
        <v>0</v>
      </c>
    </row>
    <row r="156" spans="2:49" ht="20.5" thickBot="1" x14ac:dyDescent="0.45">
      <c r="B156" s="187" t="s">
        <v>306</v>
      </c>
      <c r="C156" s="188"/>
      <c r="D156" s="82"/>
      <c r="E156" s="130" t="s">
        <v>21</v>
      </c>
      <c r="F156" s="121"/>
      <c r="G156" s="194"/>
      <c r="H156" s="194"/>
      <c r="I156" s="198"/>
      <c r="J156" s="193"/>
      <c r="K156" s="52">
        <v>1</v>
      </c>
      <c r="L156" s="51">
        <f t="shared" si="115"/>
        <v>0</v>
      </c>
      <c r="M156" s="51">
        <f t="shared" si="116"/>
        <v>0</v>
      </c>
      <c r="N156" s="199"/>
      <c r="O156" s="64">
        <f t="shared" si="113"/>
        <v>0</v>
      </c>
      <c r="P156" s="110"/>
      <c r="Q156" s="53">
        <f t="shared" si="101"/>
        <v>-1900</v>
      </c>
      <c r="R156" s="193"/>
      <c r="T156" s="128">
        <f t="shared" si="102"/>
        <v>0</v>
      </c>
      <c r="U156" s="128">
        <f t="shared" si="103"/>
        <v>0</v>
      </c>
      <c r="V156" s="128">
        <f t="shared" si="104"/>
        <v>0</v>
      </c>
      <c r="W156" s="128">
        <f t="shared" si="105"/>
        <v>0</v>
      </c>
      <c r="X156" s="128">
        <f t="shared" si="106"/>
        <v>0</v>
      </c>
      <c r="Y156" s="128">
        <f t="shared" si="107"/>
        <v>0</v>
      </c>
      <c r="Z156" s="128">
        <f t="shared" si="108"/>
        <v>0</v>
      </c>
      <c r="AA156" s="128">
        <f t="shared" si="109"/>
        <v>0</v>
      </c>
      <c r="AB156" s="128">
        <f t="shared" si="110"/>
        <v>0</v>
      </c>
      <c r="AC156" s="128">
        <f t="shared" si="114"/>
        <v>0</v>
      </c>
      <c r="AD156" s="128">
        <f t="shared" si="114"/>
        <v>0</v>
      </c>
      <c r="AE156" s="128">
        <f t="shared" si="114"/>
        <v>0</v>
      </c>
      <c r="AF156" s="128">
        <f t="shared" si="114"/>
        <v>0</v>
      </c>
      <c r="AG156" s="128">
        <f t="shared" si="114"/>
        <v>0</v>
      </c>
      <c r="AH156" s="128">
        <f t="shared" si="114"/>
        <v>0</v>
      </c>
      <c r="AI156" s="128">
        <f t="shared" si="114"/>
        <v>0</v>
      </c>
      <c r="AJ156" s="128">
        <f t="shared" si="114"/>
        <v>0</v>
      </c>
      <c r="AK156" s="128">
        <f t="shared" si="114"/>
        <v>0</v>
      </c>
      <c r="AL156" s="128">
        <f t="shared" si="114"/>
        <v>0</v>
      </c>
      <c r="AM156" s="128">
        <f t="shared" si="114"/>
        <v>0</v>
      </c>
      <c r="AN156" s="128">
        <f t="shared" si="114"/>
        <v>0</v>
      </c>
      <c r="AO156" s="128">
        <f t="shared" si="114"/>
        <v>0</v>
      </c>
      <c r="AP156" s="128">
        <f t="shared" si="114"/>
        <v>0</v>
      </c>
      <c r="AQ156" s="128">
        <f t="shared" si="114"/>
        <v>0</v>
      </c>
      <c r="AR156" s="128">
        <f t="shared" si="114"/>
        <v>0</v>
      </c>
      <c r="AS156" s="128">
        <f t="shared" si="117"/>
        <v>0</v>
      </c>
      <c r="AT156" s="128">
        <f t="shared" si="117"/>
        <v>0</v>
      </c>
      <c r="AU156" s="128">
        <f t="shared" si="117"/>
        <v>0</v>
      </c>
      <c r="AV156" s="128">
        <f t="shared" si="117"/>
        <v>0</v>
      </c>
      <c r="AW156" s="128">
        <f t="shared" si="117"/>
        <v>0</v>
      </c>
    </row>
    <row r="157" spans="2:49" ht="20.5" thickBot="1" x14ac:dyDescent="0.45">
      <c r="B157" s="189"/>
      <c r="C157" s="184"/>
      <c r="D157" s="82"/>
      <c r="E157" s="130" t="s">
        <v>21</v>
      </c>
      <c r="F157" s="121"/>
      <c r="G157" s="194"/>
      <c r="H157" s="194"/>
      <c r="I157" s="198"/>
      <c r="J157" s="193"/>
      <c r="K157" s="52">
        <v>1</v>
      </c>
      <c r="L157" s="51">
        <f t="shared" si="115"/>
        <v>0</v>
      </c>
      <c r="M157" s="51">
        <f t="shared" si="116"/>
        <v>0</v>
      </c>
      <c r="N157" s="199"/>
      <c r="O157" s="64">
        <f t="shared" si="113"/>
        <v>0</v>
      </c>
      <c r="P157" s="110"/>
      <c r="Q157" s="53">
        <f t="shared" si="101"/>
        <v>-1900</v>
      </c>
      <c r="R157" s="193"/>
      <c r="T157" s="128">
        <f t="shared" si="102"/>
        <v>0</v>
      </c>
      <c r="U157" s="128">
        <f t="shared" si="103"/>
        <v>0</v>
      </c>
      <c r="V157" s="128">
        <f t="shared" si="104"/>
        <v>0</v>
      </c>
      <c r="W157" s="128">
        <f t="shared" si="105"/>
        <v>0</v>
      </c>
      <c r="X157" s="128">
        <f t="shared" si="106"/>
        <v>0</v>
      </c>
      <c r="Y157" s="128">
        <f t="shared" si="107"/>
        <v>0</v>
      </c>
      <c r="Z157" s="128">
        <f t="shared" si="108"/>
        <v>0</v>
      </c>
      <c r="AA157" s="128">
        <f t="shared" si="109"/>
        <v>0</v>
      </c>
      <c r="AB157" s="128">
        <f t="shared" si="110"/>
        <v>0</v>
      </c>
      <c r="AC157" s="128">
        <f t="shared" si="114"/>
        <v>0</v>
      </c>
      <c r="AD157" s="128">
        <f t="shared" si="114"/>
        <v>0</v>
      </c>
      <c r="AE157" s="128">
        <f t="shared" si="114"/>
        <v>0</v>
      </c>
      <c r="AF157" s="128">
        <f t="shared" si="114"/>
        <v>0</v>
      </c>
      <c r="AG157" s="128">
        <f t="shared" si="114"/>
        <v>0</v>
      </c>
      <c r="AH157" s="128">
        <f t="shared" si="114"/>
        <v>0</v>
      </c>
      <c r="AI157" s="128">
        <f t="shared" si="114"/>
        <v>0</v>
      </c>
      <c r="AJ157" s="128">
        <f t="shared" si="114"/>
        <v>0</v>
      </c>
      <c r="AK157" s="128">
        <f t="shared" si="114"/>
        <v>0</v>
      </c>
      <c r="AL157" s="128">
        <f t="shared" si="114"/>
        <v>0</v>
      </c>
      <c r="AM157" s="128">
        <f t="shared" si="114"/>
        <v>0</v>
      </c>
      <c r="AN157" s="128">
        <f t="shared" si="114"/>
        <v>0</v>
      </c>
      <c r="AO157" s="128">
        <f t="shared" si="114"/>
        <v>0</v>
      </c>
      <c r="AP157" s="128">
        <f t="shared" si="114"/>
        <v>0</v>
      </c>
      <c r="AQ157" s="128">
        <f t="shared" si="114"/>
        <v>0</v>
      </c>
      <c r="AR157" s="128">
        <f t="shared" si="114"/>
        <v>0</v>
      </c>
      <c r="AS157" s="128">
        <f t="shared" si="117"/>
        <v>0</v>
      </c>
      <c r="AT157" s="128">
        <f t="shared" si="117"/>
        <v>0</v>
      </c>
      <c r="AU157" s="128">
        <f t="shared" si="117"/>
        <v>0</v>
      </c>
      <c r="AV157" s="128">
        <f t="shared" si="117"/>
        <v>0</v>
      </c>
      <c r="AW157" s="128">
        <f t="shared" si="117"/>
        <v>0</v>
      </c>
    </row>
    <row r="158" spans="2:49" ht="20.5" thickBot="1" x14ac:dyDescent="0.45">
      <c r="B158" s="189"/>
      <c r="C158" s="184"/>
      <c r="D158" s="82"/>
      <c r="E158" s="130" t="s">
        <v>21</v>
      </c>
      <c r="F158" s="121"/>
      <c r="G158" s="194"/>
      <c r="H158" s="194"/>
      <c r="I158" s="198"/>
      <c r="J158" s="193"/>
      <c r="K158" s="52">
        <v>1</v>
      </c>
      <c r="L158" s="51">
        <f t="shared" si="115"/>
        <v>0</v>
      </c>
      <c r="M158" s="51">
        <f t="shared" si="116"/>
        <v>0</v>
      </c>
      <c r="N158" s="199"/>
      <c r="O158" s="64">
        <f t="shared" si="113"/>
        <v>0</v>
      </c>
      <c r="P158" s="110"/>
      <c r="Q158" s="53">
        <f t="shared" si="101"/>
        <v>-1900</v>
      </c>
      <c r="R158" s="193"/>
      <c r="T158" s="128">
        <f t="shared" si="102"/>
        <v>0</v>
      </c>
      <c r="U158" s="128">
        <f t="shared" si="103"/>
        <v>0</v>
      </c>
      <c r="V158" s="128">
        <f t="shared" si="104"/>
        <v>0</v>
      </c>
      <c r="W158" s="128">
        <f t="shared" si="105"/>
        <v>0</v>
      </c>
      <c r="X158" s="128">
        <f t="shared" si="106"/>
        <v>0</v>
      </c>
      <c r="Y158" s="128">
        <f t="shared" si="107"/>
        <v>0</v>
      </c>
      <c r="Z158" s="128">
        <f t="shared" si="108"/>
        <v>0</v>
      </c>
      <c r="AA158" s="128">
        <f t="shared" si="109"/>
        <v>0</v>
      </c>
      <c r="AB158" s="128">
        <f t="shared" si="110"/>
        <v>0</v>
      </c>
      <c r="AC158" s="128">
        <f t="shared" si="114"/>
        <v>0</v>
      </c>
      <c r="AD158" s="128">
        <f t="shared" si="114"/>
        <v>0</v>
      </c>
      <c r="AE158" s="128">
        <f t="shared" si="114"/>
        <v>0</v>
      </c>
      <c r="AF158" s="128">
        <f t="shared" si="114"/>
        <v>0</v>
      </c>
      <c r="AG158" s="128">
        <f t="shared" si="114"/>
        <v>0</v>
      </c>
      <c r="AH158" s="128">
        <f t="shared" si="114"/>
        <v>0</v>
      </c>
      <c r="AI158" s="128">
        <f t="shared" si="114"/>
        <v>0</v>
      </c>
      <c r="AJ158" s="128">
        <f t="shared" si="114"/>
        <v>0</v>
      </c>
      <c r="AK158" s="128">
        <f t="shared" si="114"/>
        <v>0</v>
      </c>
      <c r="AL158" s="128">
        <f t="shared" si="114"/>
        <v>0</v>
      </c>
      <c r="AM158" s="128">
        <f t="shared" si="114"/>
        <v>0</v>
      </c>
      <c r="AN158" s="128">
        <f t="shared" si="114"/>
        <v>0</v>
      </c>
      <c r="AO158" s="128">
        <f t="shared" si="114"/>
        <v>0</v>
      </c>
      <c r="AP158" s="128">
        <f t="shared" si="114"/>
        <v>0</v>
      </c>
      <c r="AQ158" s="128">
        <f t="shared" si="114"/>
        <v>0</v>
      </c>
      <c r="AR158" s="128">
        <f t="shared" si="114"/>
        <v>0</v>
      </c>
      <c r="AS158" s="128">
        <f t="shared" si="117"/>
        <v>0</v>
      </c>
      <c r="AT158" s="128">
        <f t="shared" si="117"/>
        <v>0</v>
      </c>
      <c r="AU158" s="128">
        <f t="shared" si="117"/>
        <v>0</v>
      </c>
      <c r="AV158" s="128">
        <f t="shared" si="117"/>
        <v>0</v>
      </c>
      <c r="AW158" s="128">
        <f t="shared" si="117"/>
        <v>0</v>
      </c>
    </row>
    <row r="159" spans="2:49" ht="20.5" thickBot="1" x14ac:dyDescent="0.45">
      <c r="B159" s="189"/>
      <c r="C159" s="184"/>
      <c r="D159" s="82"/>
      <c r="E159" s="130" t="s">
        <v>21</v>
      </c>
      <c r="F159" s="121"/>
      <c r="G159" s="194"/>
      <c r="H159" s="194"/>
      <c r="I159" s="198"/>
      <c r="J159" s="193"/>
      <c r="K159" s="52">
        <v>1</v>
      </c>
      <c r="L159" s="51">
        <f t="shared" si="115"/>
        <v>0</v>
      </c>
      <c r="M159" s="51">
        <f t="shared" si="116"/>
        <v>0</v>
      </c>
      <c r="N159" s="199"/>
      <c r="O159" s="64">
        <f t="shared" si="113"/>
        <v>0</v>
      </c>
      <c r="P159" s="110"/>
      <c r="Q159" s="53">
        <f t="shared" si="101"/>
        <v>-1900</v>
      </c>
      <c r="R159" s="193"/>
      <c r="T159" s="128">
        <f t="shared" si="102"/>
        <v>0</v>
      </c>
      <c r="U159" s="128">
        <f t="shared" si="103"/>
        <v>0</v>
      </c>
      <c r="V159" s="128">
        <f t="shared" si="104"/>
        <v>0</v>
      </c>
      <c r="W159" s="128">
        <f t="shared" si="105"/>
        <v>0</v>
      </c>
      <c r="X159" s="128">
        <f t="shared" si="106"/>
        <v>0</v>
      </c>
      <c r="Y159" s="128">
        <f t="shared" si="107"/>
        <v>0</v>
      </c>
      <c r="Z159" s="128">
        <f t="shared" si="108"/>
        <v>0</v>
      </c>
      <c r="AA159" s="128">
        <f t="shared" si="109"/>
        <v>0</v>
      </c>
      <c r="AB159" s="128">
        <f t="shared" si="110"/>
        <v>0</v>
      </c>
      <c r="AC159" s="128">
        <f t="shared" si="114"/>
        <v>0</v>
      </c>
      <c r="AD159" s="128">
        <f t="shared" si="114"/>
        <v>0</v>
      </c>
      <c r="AE159" s="128">
        <f t="shared" si="114"/>
        <v>0</v>
      </c>
      <c r="AF159" s="128">
        <f t="shared" si="114"/>
        <v>0</v>
      </c>
      <c r="AG159" s="128">
        <f t="shared" si="114"/>
        <v>0</v>
      </c>
      <c r="AH159" s="128">
        <f t="shared" si="114"/>
        <v>0</v>
      </c>
      <c r="AI159" s="128">
        <f t="shared" si="114"/>
        <v>0</v>
      </c>
      <c r="AJ159" s="128">
        <f t="shared" si="114"/>
        <v>0</v>
      </c>
      <c r="AK159" s="128">
        <f t="shared" si="114"/>
        <v>0</v>
      </c>
      <c r="AL159" s="128">
        <f t="shared" si="114"/>
        <v>0</v>
      </c>
      <c r="AM159" s="128">
        <f t="shared" si="114"/>
        <v>0</v>
      </c>
      <c r="AN159" s="128">
        <f t="shared" si="114"/>
        <v>0</v>
      </c>
      <c r="AO159" s="128">
        <f t="shared" si="114"/>
        <v>0</v>
      </c>
      <c r="AP159" s="128">
        <f t="shared" si="114"/>
        <v>0</v>
      </c>
      <c r="AQ159" s="128">
        <f t="shared" si="114"/>
        <v>0</v>
      </c>
      <c r="AR159" s="128">
        <f t="shared" si="114"/>
        <v>0</v>
      </c>
      <c r="AS159" s="128">
        <f t="shared" si="117"/>
        <v>0</v>
      </c>
      <c r="AT159" s="128">
        <f t="shared" si="117"/>
        <v>0</v>
      </c>
      <c r="AU159" s="128">
        <f t="shared" si="117"/>
        <v>0</v>
      </c>
      <c r="AV159" s="128">
        <f t="shared" si="117"/>
        <v>0</v>
      </c>
      <c r="AW159" s="128">
        <f t="shared" si="117"/>
        <v>0</v>
      </c>
    </row>
    <row r="160" spans="2:49" ht="20.5" thickBot="1" x14ac:dyDescent="0.45">
      <c r="B160" s="189"/>
      <c r="C160" s="184"/>
      <c r="D160" s="82"/>
      <c r="E160" s="130" t="s">
        <v>21</v>
      </c>
      <c r="F160" s="121"/>
      <c r="G160" s="194"/>
      <c r="H160" s="194"/>
      <c r="I160" s="198"/>
      <c r="J160" s="193"/>
      <c r="K160" s="52">
        <v>1</v>
      </c>
      <c r="L160" s="51">
        <f t="shared" si="115"/>
        <v>0</v>
      </c>
      <c r="M160" s="51">
        <f t="shared" si="116"/>
        <v>0</v>
      </c>
      <c r="N160" s="199"/>
      <c r="O160" s="64">
        <f t="shared" si="113"/>
        <v>0</v>
      </c>
      <c r="P160" s="110"/>
      <c r="Q160" s="53">
        <f t="shared" si="101"/>
        <v>-1900</v>
      </c>
      <c r="R160" s="193"/>
      <c r="T160" s="128">
        <f t="shared" si="102"/>
        <v>0</v>
      </c>
      <c r="U160" s="128">
        <f t="shared" si="103"/>
        <v>0</v>
      </c>
      <c r="V160" s="128">
        <f t="shared" si="104"/>
        <v>0</v>
      </c>
      <c r="W160" s="128">
        <f t="shared" si="105"/>
        <v>0</v>
      </c>
      <c r="X160" s="128">
        <f t="shared" si="106"/>
        <v>0</v>
      </c>
      <c r="Y160" s="128">
        <f t="shared" si="107"/>
        <v>0</v>
      </c>
      <c r="Z160" s="128">
        <f t="shared" si="108"/>
        <v>0</v>
      </c>
      <c r="AA160" s="128">
        <f t="shared" si="109"/>
        <v>0</v>
      </c>
      <c r="AB160" s="128">
        <f t="shared" si="110"/>
        <v>0</v>
      </c>
      <c r="AC160" s="128">
        <f t="shared" si="114"/>
        <v>0</v>
      </c>
      <c r="AD160" s="128">
        <f t="shared" si="114"/>
        <v>0</v>
      </c>
      <c r="AE160" s="128">
        <f t="shared" si="114"/>
        <v>0</v>
      </c>
      <c r="AF160" s="128">
        <f t="shared" si="114"/>
        <v>0</v>
      </c>
      <c r="AG160" s="128">
        <f t="shared" si="114"/>
        <v>0</v>
      </c>
      <c r="AH160" s="128">
        <f t="shared" si="114"/>
        <v>0</v>
      </c>
      <c r="AI160" s="128">
        <f t="shared" si="114"/>
        <v>0</v>
      </c>
      <c r="AJ160" s="128">
        <f t="shared" si="114"/>
        <v>0</v>
      </c>
      <c r="AK160" s="128">
        <f t="shared" si="114"/>
        <v>0</v>
      </c>
      <c r="AL160" s="128">
        <f t="shared" si="114"/>
        <v>0</v>
      </c>
      <c r="AM160" s="128">
        <f t="shared" si="114"/>
        <v>0</v>
      </c>
      <c r="AN160" s="128">
        <f t="shared" si="114"/>
        <v>0</v>
      </c>
      <c r="AO160" s="128">
        <f t="shared" si="114"/>
        <v>0</v>
      </c>
      <c r="AP160" s="128">
        <f t="shared" si="114"/>
        <v>0</v>
      </c>
      <c r="AQ160" s="128">
        <f t="shared" si="114"/>
        <v>0</v>
      </c>
      <c r="AR160" s="128">
        <f t="shared" si="114"/>
        <v>0</v>
      </c>
      <c r="AS160" s="128">
        <f t="shared" si="117"/>
        <v>0</v>
      </c>
      <c r="AT160" s="128">
        <f t="shared" si="117"/>
        <v>0</v>
      </c>
      <c r="AU160" s="128">
        <f t="shared" si="117"/>
        <v>0</v>
      </c>
      <c r="AV160" s="128">
        <f t="shared" si="117"/>
        <v>0</v>
      </c>
      <c r="AW160" s="128">
        <f t="shared" si="117"/>
        <v>0</v>
      </c>
    </row>
    <row r="161" spans="2:50" ht="20.5" thickBot="1" x14ac:dyDescent="0.45">
      <c r="B161" s="189"/>
      <c r="C161" s="184"/>
      <c r="D161" s="82"/>
      <c r="E161" s="130" t="s">
        <v>21</v>
      </c>
      <c r="F161" s="121"/>
      <c r="G161" s="194"/>
      <c r="H161" s="194"/>
      <c r="I161" s="198"/>
      <c r="J161" s="193"/>
      <c r="K161" s="52">
        <v>1</v>
      </c>
      <c r="L161" s="51">
        <f t="shared" si="115"/>
        <v>0</v>
      </c>
      <c r="M161" s="51">
        <f t="shared" si="116"/>
        <v>0</v>
      </c>
      <c r="N161" s="199"/>
      <c r="O161" s="64">
        <f t="shared" si="113"/>
        <v>0</v>
      </c>
      <c r="P161" s="110"/>
      <c r="Q161" s="53">
        <f t="shared" si="101"/>
        <v>-1900</v>
      </c>
      <c r="R161" s="193"/>
      <c r="T161" s="128">
        <f t="shared" si="102"/>
        <v>0</v>
      </c>
      <c r="U161" s="128">
        <f t="shared" si="103"/>
        <v>0</v>
      </c>
      <c r="V161" s="128">
        <f t="shared" si="104"/>
        <v>0</v>
      </c>
      <c r="W161" s="128">
        <f t="shared" si="105"/>
        <v>0</v>
      </c>
      <c r="X161" s="128">
        <f t="shared" si="106"/>
        <v>0</v>
      </c>
      <c r="Y161" s="128">
        <f t="shared" si="107"/>
        <v>0</v>
      </c>
      <c r="Z161" s="128">
        <f t="shared" si="108"/>
        <v>0</v>
      </c>
      <c r="AA161" s="128">
        <f t="shared" si="109"/>
        <v>0</v>
      </c>
      <c r="AB161" s="128">
        <f t="shared" si="110"/>
        <v>0</v>
      </c>
      <c r="AC161" s="128">
        <f t="shared" si="114"/>
        <v>0</v>
      </c>
      <c r="AD161" s="128">
        <f t="shared" si="114"/>
        <v>0</v>
      </c>
      <c r="AE161" s="128">
        <f t="shared" si="114"/>
        <v>0</v>
      </c>
      <c r="AF161" s="128">
        <f t="shared" si="114"/>
        <v>0</v>
      </c>
      <c r="AG161" s="128">
        <f t="shared" si="114"/>
        <v>0</v>
      </c>
      <c r="AH161" s="128">
        <f t="shared" si="114"/>
        <v>0</v>
      </c>
      <c r="AI161" s="128">
        <f t="shared" si="114"/>
        <v>0</v>
      </c>
      <c r="AJ161" s="128">
        <f t="shared" si="114"/>
        <v>0</v>
      </c>
      <c r="AK161" s="128">
        <f t="shared" si="114"/>
        <v>0</v>
      </c>
      <c r="AL161" s="128">
        <f t="shared" si="114"/>
        <v>0</v>
      </c>
      <c r="AM161" s="128">
        <f t="shared" si="114"/>
        <v>0</v>
      </c>
      <c r="AN161" s="128">
        <f t="shared" si="114"/>
        <v>0</v>
      </c>
      <c r="AO161" s="128">
        <f t="shared" si="114"/>
        <v>0</v>
      </c>
      <c r="AP161" s="128">
        <f t="shared" si="114"/>
        <v>0</v>
      </c>
      <c r="AQ161" s="128">
        <f t="shared" si="114"/>
        <v>0</v>
      </c>
      <c r="AR161" s="128">
        <f t="shared" si="114"/>
        <v>0</v>
      </c>
      <c r="AS161" s="128">
        <f t="shared" si="117"/>
        <v>0</v>
      </c>
      <c r="AT161" s="128">
        <f t="shared" si="117"/>
        <v>0</v>
      </c>
      <c r="AU161" s="128">
        <f t="shared" si="117"/>
        <v>0</v>
      </c>
      <c r="AV161" s="128">
        <f t="shared" si="117"/>
        <v>0</v>
      </c>
      <c r="AW161" s="128">
        <f t="shared" si="117"/>
        <v>0</v>
      </c>
    </row>
    <row r="162" spans="2:50" ht="20.5" thickBot="1" x14ac:dyDescent="0.45">
      <c r="B162" s="189"/>
      <c r="C162" s="184"/>
      <c r="D162" s="82"/>
      <c r="E162" s="130" t="s">
        <v>21</v>
      </c>
      <c r="F162" s="121"/>
      <c r="G162" s="194"/>
      <c r="H162" s="194"/>
      <c r="I162" s="198"/>
      <c r="J162" s="193"/>
      <c r="K162" s="52">
        <v>1</v>
      </c>
      <c r="L162" s="51">
        <f t="shared" si="115"/>
        <v>0</v>
      </c>
      <c r="M162" s="51">
        <f t="shared" si="116"/>
        <v>0</v>
      </c>
      <c r="N162" s="199"/>
      <c r="O162" s="64">
        <f t="shared" si="113"/>
        <v>0</v>
      </c>
      <c r="P162" s="110"/>
      <c r="Q162" s="53">
        <f t="shared" si="101"/>
        <v>-1900</v>
      </c>
      <c r="R162" s="193"/>
      <c r="T162" s="128">
        <f t="shared" si="102"/>
        <v>0</v>
      </c>
      <c r="U162" s="128">
        <f t="shared" si="103"/>
        <v>0</v>
      </c>
      <c r="V162" s="128">
        <f t="shared" si="104"/>
        <v>0</v>
      </c>
      <c r="W162" s="128">
        <f t="shared" si="105"/>
        <v>0</v>
      </c>
      <c r="X162" s="128">
        <f t="shared" si="106"/>
        <v>0</v>
      </c>
      <c r="Y162" s="128">
        <f t="shared" si="107"/>
        <v>0</v>
      </c>
      <c r="Z162" s="128">
        <f t="shared" si="108"/>
        <v>0</v>
      </c>
      <c r="AA162" s="128">
        <f t="shared" si="109"/>
        <v>0</v>
      </c>
      <c r="AB162" s="128">
        <f t="shared" si="110"/>
        <v>0</v>
      </c>
      <c r="AC162" s="128">
        <f t="shared" si="114"/>
        <v>0</v>
      </c>
      <c r="AD162" s="128">
        <f t="shared" si="114"/>
        <v>0</v>
      </c>
      <c r="AE162" s="128">
        <f t="shared" si="114"/>
        <v>0</v>
      </c>
      <c r="AF162" s="128">
        <f t="shared" si="114"/>
        <v>0</v>
      </c>
      <c r="AG162" s="128">
        <f t="shared" si="114"/>
        <v>0</v>
      </c>
      <c r="AH162" s="128">
        <f t="shared" si="114"/>
        <v>0</v>
      </c>
      <c r="AI162" s="128">
        <f t="shared" si="114"/>
        <v>0</v>
      </c>
      <c r="AJ162" s="128">
        <f t="shared" si="114"/>
        <v>0</v>
      </c>
      <c r="AK162" s="128">
        <f t="shared" si="114"/>
        <v>0</v>
      </c>
      <c r="AL162" s="128">
        <f t="shared" si="114"/>
        <v>0</v>
      </c>
      <c r="AM162" s="128">
        <f t="shared" si="114"/>
        <v>0</v>
      </c>
      <c r="AN162" s="128">
        <f t="shared" si="114"/>
        <v>0</v>
      </c>
      <c r="AO162" s="128">
        <f t="shared" si="114"/>
        <v>0</v>
      </c>
      <c r="AP162" s="128">
        <f t="shared" si="114"/>
        <v>0</v>
      </c>
      <c r="AQ162" s="128">
        <f t="shared" si="114"/>
        <v>0</v>
      </c>
      <c r="AR162" s="128">
        <f t="shared" si="114"/>
        <v>0</v>
      </c>
      <c r="AS162" s="128">
        <f t="shared" si="117"/>
        <v>0</v>
      </c>
      <c r="AT162" s="128">
        <f t="shared" si="117"/>
        <v>0</v>
      </c>
      <c r="AU162" s="128">
        <f t="shared" si="117"/>
        <v>0</v>
      </c>
      <c r="AV162" s="128">
        <f t="shared" si="117"/>
        <v>0</v>
      </c>
      <c r="AW162" s="128">
        <f t="shared" si="117"/>
        <v>0</v>
      </c>
    </row>
    <row r="163" spans="2:50" ht="20.5" thickBot="1" x14ac:dyDescent="0.45">
      <c r="B163" s="189"/>
      <c r="C163" s="184"/>
      <c r="D163" s="82"/>
      <c r="E163" s="130" t="s">
        <v>21</v>
      </c>
      <c r="F163" s="121"/>
      <c r="G163" s="194"/>
      <c r="H163" s="194"/>
      <c r="I163" s="198"/>
      <c r="J163" s="193"/>
      <c r="K163" s="52">
        <v>1</v>
      </c>
      <c r="L163" s="51">
        <f t="shared" si="115"/>
        <v>0</v>
      </c>
      <c r="M163" s="51">
        <f t="shared" si="116"/>
        <v>0</v>
      </c>
      <c r="N163" s="199"/>
      <c r="O163" s="64">
        <f t="shared" si="113"/>
        <v>0</v>
      </c>
      <c r="P163" s="110"/>
      <c r="Q163" s="53">
        <f t="shared" si="101"/>
        <v>-1900</v>
      </c>
      <c r="R163" s="193"/>
      <c r="T163" s="128">
        <f t="shared" si="102"/>
        <v>0</v>
      </c>
      <c r="U163" s="128">
        <f t="shared" si="103"/>
        <v>0</v>
      </c>
      <c r="V163" s="128">
        <f t="shared" si="104"/>
        <v>0</v>
      </c>
      <c r="W163" s="128">
        <f t="shared" si="105"/>
        <v>0</v>
      </c>
      <c r="X163" s="128">
        <f t="shared" si="106"/>
        <v>0</v>
      </c>
      <c r="Y163" s="128">
        <f t="shared" si="107"/>
        <v>0</v>
      </c>
      <c r="Z163" s="128">
        <f t="shared" si="108"/>
        <v>0</v>
      </c>
      <c r="AA163" s="128">
        <f t="shared" si="109"/>
        <v>0</v>
      </c>
      <c r="AB163" s="128">
        <f t="shared" si="110"/>
        <v>0</v>
      </c>
      <c r="AC163" s="128">
        <f t="shared" si="114"/>
        <v>0</v>
      </c>
      <c r="AD163" s="128">
        <f t="shared" si="114"/>
        <v>0</v>
      </c>
      <c r="AE163" s="128">
        <f t="shared" si="114"/>
        <v>0</v>
      </c>
      <c r="AF163" s="128">
        <f t="shared" si="114"/>
        <v>0</v>
      </c>
      <c r="AG163" s="128">
        <f t="shared" si="114"/>
        <v>0</v>
      </c>
      <c r="AH163" s="128">
        <f t="shared" si="114"/>
        <v>0</v>
      </c>
      <c r="AI163" s="128">
        <f t="shared" si="114"/>
        <v>0</v>
      </c>
      <c r="AJ163" s="128">
        <f t="shared" si="114"/>
        <v>0</v>
      </c>
      <c r="AK163" s="128">
        <f t="shared" si="114"/>
        <v>0</v>
      </c>
      <c r="AL163" s="128">
        <f t="shared" si="114"/>
        <v>0</v>
      </c>
      <c r="AM163" s="128">
        <f t="shared" si="114"/>
        <v>0</v>
      </c>
      <c r="AN163" s="128">
        <f t="shared" si="114"/>
        <v>0</v>
      </c>
      <c r="AO163" s="128">
        <f t="shared" si="114"/>
        <v>0</v>
      </c>
      <c r="AP163" s="128">
        <f t="shared" si="114"/>
        <v>0</v>
      </c>
      <c r="AQ163" s="128">
        <f t="shared" si="114"/>
        <v>0</v>
      </c>
      <c r="AR163" s="128">
        <f t="shared" si="114"/>
        <v>0</v>
      </c>
      <c r="AS163" s="128">
        <f t="shared" si="117"/>
        <v>0</v>
      </c>
      <c r="AT163" s="128">
        <f t="shared" si="117"/>
        <v>0</v>
      </c>
      <c r="AU163" s="128">
        <f t="shared" si="117"/>
        <v>0</v>
      </c>
      <c r="AV163" s="128">
        <f t="shared" si="117"/>
        <v>0</v>
      </c>
      <c r="AW163" s="128">
        <f t="shared" si="117"/>
        <v>0</v>
      </c>
    </row>
    <row r="164" spans="2:50" ht="20.5" thickBot="1" x14ac:dyDescent="0.45">
      <c r="B164" s="189"/>
      <c r="C164" s="186"/>
      <c r="D164" s="82"/>
      <c r="E164" s="130" t="s">
        <v>21</v>
      </c>
      <c r="F164" s="121"/>
      <c r="G164" s="194"/>
      <c r="H164" s="194"/>
      <c r="I164" s="198"/>
      <c r="J164" s="193"/>
      <c r="K164" s="52">
        <v>1</v>
      </c>
      <c r="L164" s="51">
        <f t="shared" si="115"/>
        <v>0</v>
      </c>
      <c r="M164" s="51">
        <f t="shared" si="116"/>
        <v>0</v>
      </c>
      <c r="N164" s="199"/>
      <c r="O164" s="64">
        <f t="shared" si="113"/>
        <v>0</v>
      </c>
      <c r="P164" s="110"/>
      <c r="Q164" s="53">
        <f t="shared" si="101"/>
        <v>-1900</v>
      </c>
      <c r="R164" s="193"/>
      <c r="T164" s="128">
        <f t="shared" si="102"/>
        <v>0</v>
      </c>
      <c r="U164" s="128">
        <f t="shared" si="103"/>
        <v>0</v>
      </c>
      <c r="V164" s="128">
        <f t="shared" si="104"/>
        <v>0</v>
      </c>
      <c r="W164" s="128">
        <f t="shared" si="105"/>
        <v>0</v>
      </c>
      <c r="X164" s="128">
        <f t="shared" si="106"/>
        <v>0</v>
      </c>
      <c r="Y164" s="128">
        <f t="shared" si="107"/>
        <v>0</v>
      </c>
      <c r="Z164" s="128">
        <f t="shared" si="108"/>
        <v>0</v>
      </c>
      <c r="AA164" s="128">
        <f t="shared" si="109"/>
        <v>0</v>
      </c>
      <c r="AB164" s="128">
        <f t="shared" si="110"/>
        <v>0</v>
      </c>
      <c r="AC164" s="128">
        <f t="shared" si="114"/>
        <v>0</v>
      </c>
      <c r="AD164" s="128">
        <f t="shared" si="114"/>
        <v>0</v>
      </c>
      <c r="AE164" s="128">
        <f t="shared" si="114"/>
        <v>0</v>
      </c>
      <c r="AF164" s="128">
        <f t="shared" si="114"/>
        <v>0</v>
      </c>
      <c r="AG164" s="128">
        <f t="shared" si="114"/>
        <v>0</v>
      </c>
      <c r="AH164" s="128">
        <f t="shared" si="114"/>
        <v>0</v>
      </c>
      <c r="AI164" s="128">
        <f t="shared" si="114"/>
        <v>0</v>
      </c>
      <c r="AJ164" s="128">
        <f t="shared" si="114"/>
        <v>0</v>
      </c>
      <c r="AK164" s="128">
        <f t="shared" si="114"/>
        <v>0</v>
      </c>
      <c r="AL164" s="128">
        <f t="shared" si="114"/>
        <v>0</v>
      </c>
      <c r="AM164" s="128">
        <f t="shared" si="114"/>
        <v>0</v>
      </c>
      <c r="AN164" s="128">
        <f t="shared" si="114"/>
        <v>0</v>
      </c>
      <c r="AO164" s="128">
        <f t="shared" si="114"/>
        <v>0</v>
      </c>
      <c r="AP164" s="128">
        <f t="shared" si="114"/>
        <v>0</v>
      </c>
      <c r="AQ164" s="128">
        <f t="shared" si="114"/>
        <v>0</v>
      </c>
      <c r="AR164" s="128">
        <f t="shared" ref="AC164:AR172" si="118">IF(AND($O164&gt;0,AR$12&gt;$Q164+1899),IF(MOD((AR$12-1900-$Q164),IF($R164=0,100,$R164))=0,$O164,0),0)*$AC$13</f>
        <v>0</v>
      </c>
      <c r="AS164" s="128">
        <f t="shared" si="117"/>
        <v>0</v>
      </c>
      <c r="AT164" s="128">
        <f t="shared" si="117"/>
        <v>0</v>
      </c>
      <c r="AU164" s="128">
        <f t="shared" si="117"/>
        <v>0</v>
      </c>
      <c r="AV164" s="128">
        <f t="shared" si="117"/>
        <v>0</v>
      </c>
      <c r="AW164" s="128">
        <f t="shared" si="117"/>
        <v>0</v>
      </c>
    </row>
    <row r="165" spans="2:50" ht="20.5" thickBot="1" x14ac:dyDescent="0.45">
      <c r="B165" s="190"/>
      <c r="C165" s="185"/>
      <c r="D165" s="82"/>
      <c r="E165" s="130" t="s">
        <v>21</v>
      </c>
      <c r="F165" s="121"/>
      <c r="G165" s="194"/>
      <c r="H165" s="194"/>
      <c r="I165" s="198"/>
      <c r="J165" s="193"/>
      <c r="K165" s="52">
        <v>1</v>
      </c>
      <c r="L165" s="51">
        <f t="shared" si="115"/>
        <v>0</v>
      </c>
      <c r="M165" s="51">
        <f t="shared" si="116"/>
        <v>0</v>
      </c>
      <c r="N165" s="199"/>
      <c r="O165" s="64">
        <f t="shared" si="113"/>
        <v>0</v>
      </c>
      <c r="P165" s="110"/>
      <c r="Q165" s="53">
        <f t="shared" si="101"/>
        <v>-1900</v>
      </c>
      <c r="R165" s="193"/>
      <c r="T165" s="128">
        <f t="shared" si="102"/>
        <v>0</v>
      </c>
      <c r="U165" s="128">
        <f t="shared" si="103"/>
        <v>0</v>
      </c>
      <c r="V165" s="128">
        <f t="shared" si="104"/>
        <v>0</v>
      </c>
      <c r="W165" s="128">
        <f t="shared" si="105"/>
        <v>0</v>
      </c>
      <c r="X165" s="128">
        <f t="shared" si="106"/>
        <v>0</v>
      </c>
      <c r="Y165" s="128">
        <f t="shared" si="107"/>
        <v>0</v>
      </c>
      <c r="Z165" s="128">
        <f t="shared" si="108"/>
        <v>0</v>
      </c>
      <c r="AA165" s="128">
        <f t="shared" si="109"/>
        <v>0</v>
      </c>
      <c r="AB165" s="128">
        <f t="shared" si="110"/>
        <v>0</v>
      </c>
      <c r="AC165" s="128">
        <f t="shared" si="118"/>
        <v>0</v>
      </c>
      <c r="AD165" s="128">
        <f t="shared" si="118"/>
        <v>0</v>
      </c>
      <c r="AE165" s="128">
        <f t="shared" si="118"/>
        <v>0</v>
      </c>
      <c r="AF165" s="128">
        <f t="shared" si="118"/>
        <v>0</v>
      </c>
      <c r="AG165" s="128">
        <f t="shared" si="118"/>
        <v>0</v>
      </c>
      <c r="AH165" s="128">
        <f t="shared" si="118"/>
        <v>0</v>
      </c>
      <c r="AI165" s="128">
        <f t="shared" si="118"/>
        <v>0</v>
      </c>
      <c r="AJ165" s="128">
        <f t="shared" si="118"/>
        <v>0</v>
      </c>
      <c r="AK165" s="128">
        <f t="shared" si="118"/>
        <v>0</v>
      </c>
      <c r="AL165" s="128">
        <f t="shared" si="118"/>
        <v>0</v>
      </c>
      <c r="AM165" s="128">
        <f t="shared" si="118"/>
        <v>0</v>
      </c>
      <c r="AN165" s="128">
        <f t="shared" si="118"/>
        <v>0</v>
      </c>
      <c r="AO165" s="128">
        <f t="shared" si="118"/>
        <v>0</v>
      </c>
      <c r="AP165" s="128">
        <f t="shared" si="118"/>
        <v>0</v>
      </c>
      <c r="AQ165" s="128">
        <f t="shared" si="118"/>
        <v>0</v>
      </c>
      <c r="AR165" s="128">
        <f t="shared" si="118"/>
        <v>0</v>
      </c>
      <c r="AS165" s="128">
        <f t="shared" si="117"/>
        <v>0</v>
      </c>
      <c r="AT165" s="128">
        <f t="shared" si="117"/>
        <v>0</v>
      </c>
      <c r="AU165" s="128">
        <f t="shared" si="117"/>
        <v>0</v>
      </c>
      <c r="AV165" s="128">
        <f t="shared" si="117"/>
        <v>0</v>
      </c>
      <c r="AW165" s="128">
        <f t="shared" si="117"/>
        <v>0</v>
      </c>
    </row>
    <row r="166" spans="2:50" ht="20.5" thickBot="1" x14ac:dyDescent="0.45">
      <c r="B166" s="190"/>
      <c r="C166" s="185"/>
      <c r="D166" s="82"/>
      <c r="E166" s="130" t="s">
        <v>21</v>
      </c>
      <c r="F166" s="121"/>
      <c r="G166" s="194"/>
      <c r="H166" s="194"/>
      <c r="I166" s="198"/>
      <c r="J166" s="193"/>
      <c r="K166" s="52">
        <v>1</v>
      </c>
      <c r="L166" s="51">
        <f t="shared" si="115"/>
        <v>0</v>
      </c>
      <c r="M166" s="51">
        <f t="shared" si="116"/>
        <v>0</v>
      </c>
      <c r="N166" s="199"/>
      <c r="O166" s="64">
        <f t="shared" si="113"/>
        <v>0</v>
      </c>
      <c r="P166" s="110"/>
      <c r="Q166" s="53">
        <f t="shared" si="101"/>
        <v>-1900</v>
      </c>
      <c r="R166" s="193"/>
      <c r="T166" s="128">
        <f t="shared" si="102"/>
        <v>0</v>
      </c>
      <c r="U166" s="128">
        <f t="shared" si="103"/>
        <v>0</v>
      </c>
      <c r="V166" s="128">
        <f t="shared" si="104"/>
        <v>0</v>
      </c>
      <c r="W166" s="128">
        <f t="shared" si="105"/>
        <v>0</v>
      </c>
      <c r="X166" s="128">
        <f t="shared" si="106"/>
        <v>0</v>
      </c>
      <c r="Y166" s="128">
        <f t="shared" si="107"/>
        <v>0</v>
      </c>
      <c r="Z166" s="128">
        <f t="shared" si="108"/>
        <v>0</v>
      </c>
      <c r="AA166" s="128">
        <f t="shared" si="109"/>
        <v>0</v>
      </c>
      <c r="AB166" s="128">
        <f t="shared" si="110"/>
        <v>0</v>
      </c>
      <c r="AC166" s="128">
        <f t="shared" si="118"/>
        <v>0</v>
      </c>
      <c r="AD166" s="128">
        <f t="shared" si="118"/>
        <v>0</v>
      </c>
      <c r="AE166" s="128">
        <f t="shared" si="118"/>
        <v>0</v>
      </c>
      <c r="AF166" s="128">
        <f t="shared" si="118"/>
        <v>0</v>
      </c>
      <c r="AG166" s="128">
        <f t="shared" si="118"/>
        <v>0</v>
      </c>
      <c r="AH166" s="128">
        <f t="shared" si="118"/>
        <v>0</v>
      </c>
      <c r="AI166" s="128">
        <f t="shared" si="118"/>
        <v>0</v>
      </c>
      <c r="AJ166" s="128">
        <f t="shared" si="118"/>
        <v>0</v>
      </c>
      <c r="AK166" s="128">
        <f t="shared" si="118"/>
        <v>0</v>
      </c>
      <c r="AL166" s="128">
        <f t="shared" si="118"/>
        <v>0</v>
      </c>
      <c r="AM166" s="128">
        <f t="shared" si="118"/>
        <v>0</v>
      </c>
      <c r="AN166" s="128">
        <f t="shared" si="118"/>
        <v>0</v>
      </c>
      <c r="AO166" s="128">
        <f t="shared" si="118"/>
        <v>0</v>
      </c>
      <c r="AP166" s="128">
        <f t="shared" si="118"/>
        <v>0</v>
      </c>
      <c r="AQ166" s="128">
        <f t="shared" si="118"/>
        <v>0</v>
      </c>
      <c r="AR166" s="128">
        <f t="shared" si="118"/>
        <v>0</v>
      </c>
      <c r="AS166" s="128">
        <f t="shared" si="117"/>
        <v>0</v>
      </c>
      <c r="AT166" s="128">
        <f t="shared" si="117"/>
        <v>0</v>
      </c>
      <c r="AU166" s="128">
        <f t="shared" si="117"/>
        <v>0</v>
      </c>
      <c r="AV166" s="128">
        <f t="shared" si="117"/>
        <v>0</v>
      </c>
      <c r="AW166" s="128">
        <f t="shared" si="117"/>
        <v>0</v>
      </c>
    </row>
    <row r="167" spans="2:50" ht="20.5" thickBot="1" x14ac:dyDescent="0.45">
      <c r="B167" s="190"/>
      <c r="C167" s="185"/>
      <c r="D167" s="82"/>
      <c r="E167" s="130" t="s">
        <v>21</v>
      </c>
      <c r="F167" s="121"/>
      <c r="G167" s="194"/>
      <c r="H167" s="194"/>
      <c r="I167" s="198"/>
      <c r="J167" s="193"/>
      <c r="K167" s="52">
        <v>1</v>
      </c>
      <c r="L167" s="51">
        <f t="shared" si="115"/>
        <v>0</v>
      </c>
      <c r="M167" s="51">
        <f t="shared" si="116"/>
        <v>0</v>
      </c>
      <c r="N167" s="199"/>
      <c r="O167" s="64">
        <f t="shared" si="113"/>
        <v>0</v>
      </c>
      <c r="P167" s="110"/>
      <c r="Q167" s="53">
        <f t="shared" si="101"/>
        <v>-1900</v>
      </c>
      <c r="R167" s="193"/>
      <c r="T167" s="128">
        <f t="shared" si="102"/>
        <v>0</v>
      </c>
      <c r="U167" s="128">
        <f t="shared" si="103"/>
        <v>0</v>
      </c>
      <c r="V167" s="128">
        <f t="shared" si="104"/>
        <v>0</v>
      </c>
      <c r="W167" s="128">
        <f t="shared" si="105"/>
        <v>0</v>
      </c>
      <c r="X167" s="128">
        <f t="shared" si="106"/>
        <v>0</v>
      </c>
      <c r="Y167" s="128">
        <f t="shared" si="107"/>
        <v>0</v>
      </c>
      <c r="Z167" s="128">
        <f t="shared" si="108"/>
        <v>0</v>
      </c>
      <c r="AA167" s="128">
        <f t="shared" si="109"/>
        <v>0</v>
      </c>
      <c r="AB167" s="128">
        <f t="shared" si="110"/>
        <v>0</v>
      </c>
      <c r="AC167" s="128">
        <f t="shared" si="118"/>
        <v>0</v>
      </c>
      <c r="AD167" s="128">
        <f t="shared" si="118"/>
        <v>0</v>
      </c>
      <c r="AE167" s="128">
        <f t="shared" si="118"/>
        <v>0</v>
      </c>
      <c r="AF167" s="128">
        <f t="shared" si="118"/>
        <v>0</v>
      </c>
      <c r="AG167" s="128">
        <f t="shared" si="118"/>
        <v>0</v>
      </c>
      <c r="AH167" s="128">
        <f t="shared" si="118"/>
        <v>0</v>
      </c>
      <c r="AI167" s="128">
        <f t="shared" si="118"/>
        <v>0</v>
      </c>
      <c r="AJ167" s="128">
        <f t="shared" si="118"/>
        <v>0</v>
      </c>
      <c r="AK167" s="128">
        <f t="shared" si="118"/>
        <v>0</v>
      </c>
      <c r="AL167" s="128">
        <f t="shared" si="118"/>
        <v>0</v>
      </c>
      <c r="AM167" s="128">
        <f t="shared" si="118"/>
        <v>0</v>
      </c>
      <c r="AN167" s="128">
        <f t="shared" si="118"/>
        <v>0</v>
      </c>
      <c r="AO167" s="128">
        <f t="shared" si="118"/>
        <v>0</v>
      </c>
      <c r="AP167" s="128">
        <f t="shared" si="118"/>
        <v>0</v>
      </c>
      <c r="AQ167" s="128">
        <f t="shared" si="118"/>
        <v>0</v>
      </c>
      <c r="AR167" s="128">
        <f t="shared" si="118"/>
        <v>0</v>
      </c>
      <c r="AS167" s="128">
        <f t="shared" si="117"/>
        <v>0</v>
      </c>
      <c r="AT167" s="128">
        <f t="shared" si="117"/>
        <v>0</v>
      </c>
      <c r="AU167" s="128">
        <f t="shared" si="117"/>
        <v>0</v>
      </c>
      <c r="AV167" s="128">
        <f t="shared" si="117"/>
        <v>0</v>
      </c>
      <c r="AW167" s="128">
        <f t="shared" si="117"/>
        <v>0</v>
      </c>
    </row>
    <row r="168" spans="2:50" ht="20.5" thickBot="1" x14ac:dyDescent="0.45">
      <c r="B168" s="190"/>
      <c r="C168" s="185"/>
      <c r="D168" s="82"/>
      <c r="E168" s="130" t="s">
        <v>21</v>
      </c>
      <c r="F168" s="121"/>
      <c r="G168" s="194"/>
      <c r="H168" s="194"/>
      <c r="I168" s="198"/>
      <c r="J168" s="193"/>
      <c r="K168" s="52">
        <v>1</v>
      </c>
      <c r="L168" s="51">
        <f t="shared" si="115"/>
        <v>0</v>
      </c>
      <c r="M168" s="51">
        <f t="shared" si="116"/>
        <v>0</v>
      </c>
      <c r="N168" s="199"/>
      <c r="O168" s="64">
        <f t="shared" si="113"/>
        <v>0</v>
      </c>
      <c r="P168" s="110"/>
      <c r="Q168" s="53">
        <f t="shared" si="101"/>
        <v>-1900</v>
      </c>
      <c r="R168" s="193"/>
      <c r="T168" s="128">
        <f t="shared" si="102"/>
        <v>0</v>
      </c>
      <c r="U168" s="128">
        <f t="shared" si="103"/>
        <v>0</v>
      </c>
      <c r="V168" s="128">
        <f t="shared" si="104"/>
        <v>0</v>
      </c>
      <c r="W168" s="128">
        <f t="shared" si="105"/>
        <v>0</v>
      </c>
      <c r="X168" s="128">
        <f t="shared" si="106"/>
        <v>0</v>
      </c>
      <c r="Y168" s="128">
        <f t="shared" si="107"/>
        <v>0</v>
      </c>
      <c r="Z168" s="128">
        <f t="shared" si="108"/>
        <v>0</v>
      </c>
      <c r="AA168" s="128">
        <f t="shared" si="109"/>
        <v>0</v>
      </c>
      <c r="AB168" s="128">
        <f t="shared" si="110"/>
        <v>0</v>
      </c>
      <c r="AC168" s="128">
        <f t="shared" si="118"/>
        <v>0</v>
      </c>
      <c r="AD168" s="128">
        <f t="shared" si="118"/>
        <v>0</v>
      </c>
      <c r="AE168" s="128">
        <f t="shared" si="118"/>
        <v>0</v>
      </c>
      <c r="AF168" s="128">
        <f t="shared" si="118"/>
        <v>0</v>
      </c>
      <c r="AG168" s="128">
        <f t="shared" si="118"/>
        <v>0</v>
      </c>
      <c r="AH168" s="128">
        <f t="shared" si="118"/>
        <v>0</v>
      </c>
      <c r="AI168" s="128">
        <f t="shared" si="118"/>
        <v>0</v>
      </c>
      <c r="AJ168" s="128">
        <f t="shared" si="118"/>
        <v>0</v>
      </c>
      <c r="AK168" s="128">
        <f t="shared" si="118"/>
        <v>0</v>
      </c>
      <c r="AL168" s="128">
        <f t="shared" si="118"/>
        <v>0</v>
      </c>
      <c r="AM168" s="128">
        <f t="shared" si="118"/>
        <v>0</v>
      </c>
      <c r="AN168" s="128">
        <f t="shared" si="118"/>
        <v>0</v>
      </c>
      <c r="AO168" s="128">
        <f t="shared" si="118"/>
        <v>0</v>
      </c>
      <c r="AP168" s="128">
        <f t="shared" si="118"/>
        <v>0</v>
      </c>
      <c r="AQ168" s="128">
        <f t="shared" si="118"/>
        <v>0</v>
      </c>
      <c r="AR168" s="128">
        <f t="shared" si="118"/>
        <v>0</v>
      </c>
      <c r="AS168" s="128">
        <f t="shared" si="117"/>
        <v>0</v>
      </c>
      <c r="AT168" s="128">
        <f t="shared" si="117"/>
        <v>0</v>
      </c>
      <c r="AU168" s="128">
        <f t="shared" si="117"/>
        <v>0</v>
      </c>
      <c r="AV168" s="128">
        <f t="shared" si="117"/>
        <v>0</v>
      </c>
      <c r="AW168" s="128">
        <f t="shared" si="117"/>
        <v>0</v>
      </c>
    </row>
    <row r="169" spans="2:50" ht="20.5" thickBot="1" x14ac:dyDescent="0.45">
      <c r="B169" s="190"/>
      <c r="C169" s="185"/>
      <c r="D169" s="82"/>
      <c r="E169" s="130" t="s">
        <v>21</v>
      </c>
      <c r="F169" s="121"/>
      <c r="G169" s="194"/>
      <c r="H169" s="194"/>
      <c r="I169" s="198"/>
      <c r="J169" s="193"/>
      <c r="K169" s="52">
        <v>1</v>
      </c>
      <c r="L169" s="51">
        <f t="shared" si="115"/>
        <v>0</v>
      </c>
      <c r="M169" s="51">
        <f t="shared" si="116"/>
        <v>0</v>
      </c>
      <c r="N169" s="199"/>
      <c r="O169" s="64">
        <f t="shared" si="113"/>
        <v>0</v>
      </c>
      <c r="P169" s="110"/>
      <c r="Q169" s="53">
        <f t="shared" si="101"/>
        <v>-1900</v>
      </c>
      <c r="R169" s="193"/>
      <c r="T169" s="128">
        <f t="shared" si="102"/>
        <v>0</v>
      </c>
      <c r="U169" s="128">
        <f t="shared" si="103"/>
        <v>0</v>
      </c>
      <c r="V169" s="128">
        <f t="shared" si="104"/>
        <v>0</v>
      </c>
      <c r="W169" s="128">
        <f t="shared" si="105"/>
        <v>0</v>
      </c>
      <c r="X169" s="128">
        <f t="shared" si="106"/>
        <v>0</v>
      </c>
      <c r="Y169" s="128">
        <f t="shared" si="107"/>
        <v>0</v>
      </c>
      <c r="Z169" s="128">
        <f t="shared" si="108"/>
        <v>0</v>
      </c>
      <c r="AA169" s="128">
        <f t="shared" si="109"/>
        <v>0</v>
      </c>
      <c r="AB169" s="128">
        <f t="shared" si="110"/>
        <v>0</v>
      </c>
      <c r="AC169" s="128">
        <f t="shared" si="118"/>
        <v>0</v>
      </c>
      <c r="AD169" s="128">
        <f t="shared" si="118"/>
        <v>0</v>
      </c>
      <c r="AE169" s="128">
        <f t="shared" si="118"/>
        <v>0</v>
      </c>
      <c r="AF169" s="128">
        <f t="shared" si="118"/>
        <v>0</v>
      </c>
      <c r="AG169" s="128">
        <f t="shared" si="118"/>
        <v>0</v>
      </c>
      <c r="AH169" s="128">
        <f t="shared" si="118"/>
        <v>0</v>
      </c>
      <c r="AI169" s="128">
        <f t="shared" si="118"/>
        <v>0</v>
      </c>
      <c r="AJ169" s="128">
        <f t="shared" si="118"/>
        <v>0</v>
      </c>
      <c r="AK169" s="128">
        <f t="shared" si="118"/>
        <v>0</v>
      </c>
      <c r="AL169" s="128">
        <f t="shared" si="118"/>
        <v>0</v>
      </c>
      <c r="AM169" s="128">
        <f t="shared" si="118"/>
        <v>0</v>
      </c>
      <c r="AN169" s="128">
        <f t="shared" si="118"/>
        <v>0</v>
      </c>
      <c r="AO169" s="128">
        <f t="shared" si="118"/>
        <v>0</v>
      </c>
      <c r="AP169" s="128">
        <f t="shared" si="118"/>
        <v>0</v>
      </c>
      <c r="AQ169" s="128">
        <f t="shared" si="118"/>
        <v>0</v>
      </c>
      <c r="AR169" s="128">
        <f t="shared" si="118"/>
        <v>0</v>
      </c>
      <c r="AS169" s="128">
        <f t="shared" si="117"/>
        <v>0</v>
      </c>
      <c r="AT169" s="128">
        <f t="shared" si="117"/>
        <v>0</v>
      </c>
      <c r="AU169" s="128">
        <f t="shared" si="117"/>
        <v>0</v>
      </c>
      <c r="AV169" s="128">
        <f t="shared" si="117"/>
        <v>0</v>
      </c>
      <c r="AW169" s="128">
        <f t="shared" si="117"/>
        <v>0</v>
      </c>
    </row>
    <row r="170" spans="2:50" ht="20.5" thickBot="1" x14ac:dyDescent="0.45">
      <c r="B170" s="202"/>
      <c r="C170" s="196"/>
      <c r="D170" s="182"/>
      <c r="E170" s="181" t="s">
        <v>21</v>
      </c>
      <c r="F170" s="183"/>
      <c r="G170" s="135"/>
      <c r="H170" s="135"/>
      <c r="I170" s="197"/>
      <c r="J170" s="195"/>
      <c r="K170" s="203">
        <v>1</v>
      </c>
      <c r="L170" s="51">
        <f t="shared" si="115"/>
        <v>0</v>
      </c>
      <c r="M170" s="51">
        <f t="shared" si="116"/>
        <v>0</v>
      </c>
      <c r="N170" s="195"/>
      <c r="O170" s="64">
        <f t="shared" si="113"/>
        <v>0</v>
      </c>
      <c r="P170" s="99"/>
      <c r="Q170" s="53">
        <f t="shared" si="101"/>
        <v>-1900</v>
      </c>
      <c r="R170" s="195"/>
      <c r="T170" s="204">
        <f t="shared" si="102"/>
        <v>0</v>
      </c>
      <c r="U170" s="204">
        <f t="shared" si="103"/>
        <v>0</v>
      </c>
      <c r="V170" s="204">
        <f t="shared" si="104"/>
        <v>0</v>
      </c>
      <c r="W170" s="204">
        <f t="shared" si="105"/>
        <v>0</v>
      </c>
      <c r="X170" s="204">
        <f t="shared" si="106"/>
        <v>0</v>
      </c>
      <c r="Y170" s="204">
        <f t="shared" si="107"/>
        <v>0</v>
      </c>
      <c r="Z170" s="204">
        <f t="shared" si="108"/>
        <v>0</v>
      </c>
      <c r="AA170" s="204">
        <f t="shared" si="109"/>
        <v>0</v>
      </c>
      <c r="AB170" s="204">
        <f t="shared" si="110"/>
        <v>0</v>
      </c>
      <c r="AC170" s="204">
        <f t="shared" si="118"/>
        <v>0</v>
      </c>
      <c r="AD170" s="204">
        <f t="shared" si="118"/>
        <v>0</v>
      </c>
      <c r="AE170" s="204">
        <f t="shared" si="118"/>
        <v>0</v>
      </c>
      <c r="AF170" s="204">
        <f t="shared" si="118"/>
        <v>0</v>
      </c>
      <c r="AG170" s="204">
        <f t="shared" si="118"/>
        <v>0</v>
      </c>
      <c r="AH170" s="204">
        <f t="shared" si="118"/>
        <v>0</v>
      </c>
      <c r="AI170" s="204">
        <f t="shared" si="118"/>
        <v>0</v>
      </c>
      <c r="AJ170" s="204">
        <f t="shared" si="118"/>
        <v>0</v>
      </c>
      <c r="AK170" s="204">
        <f t="shared" si="118"/>
        <v>0</v>
      </c>
      <c r="AL170" s="204">
        <f t="shared" si="118"/>
        <v>0</v>
      </c>
      <c r="AM170" s="204">
        <f t="shared" si="118"/>
        <v>0</v>
      </c>
      <c r="AN170" s="204">
        <f t="shared" si="118"/>
        <v>0</v>
      </c>
      <c r="AO170" s="204">
        <f t="shared" si="118"/>
        <v>0</v>
      </c>
      <c r="AP170" s="204">
        <f t="shared" si="118"/>
        <v>0</v>
      </c>
      <c r="AQ170" s="204">
        <f t="shared" si="118"/>
        <v>0</v>
      </c>
      <c r="AR170" s="204">
        <f t="shared" si="118"/>
        <v>0</v>
      </c>
      <c r="AS170" s="204">
        <f t="shared" si="117"/>
        <v>0</v>
      </c>
      <c r="AT170" s="204">
        <f t="shared" si="117"/>
        <v>0</v>
      </c>
      <c r="AU170" s="204">
        <f t="shared" si="117"/>
        <v>0</v>
      </c>
      <c r="AV170" s="204">
        <f t="shared" si="117"/>
        <v>0</v>
      </c>
      <c r="AW170" s="204">
        <f t="shared" si="117"/>
        <v>0</v>
      </c>
    </row>
    <row r="171" spans="2:50" ht="20.5" thickBot="1" x14ac:dyDescent="0.45">
      <c r="B171" s="205" t="s">
        <v>307</v>
      </c>
      <c r="C171" s="208"/>
      <c r="D171" s="209"/>
      <c r="E171" s="210" t="s">
        <v>21</v>
      </c>
      <c r="F171" s="211"/>
      <c r="G171" s="212"/>
      <c r="H171" s="212"/>
      <c r="I171" s="213"/>
      <c r="J171" s="214"/>
      <c r="K171" s="215"/>
      <c r="L171" s="216"/>
      <c r="M171" s="216"/>
      <c r="N171" s="217"/>
      <c r="O171" s="218"/>
      <c r="P171" s="219"/>
      <c r="Q171" s="220"/>
      <c r="R171" s="214"/>
      <c r="S171" s="221"/>
      <c r="T171" s="222">
        <f>SUM(T17:T170)</f>
        <v>0</v>
      </c>
      <c r="U171" s="222">
        <f t="shared" ref="U171:AW171" si="119">SUM(U17:U170)</f>
        <v>0</v>
      </c>
      <c r="V171" s="222">
        <f t="shared" si="119"/>
        <v>0</v>
      </c>
      <c r="W171" s="222">
        <f t="shared" si="119"/>
        <v>0</v>
      </c>
      <c r="X171" s="222">
        <f t="shared" si="119"/>
        <v>0</v>
      </c>
      <c r="Y171" s="222">
        <f t="shared" si="119"/>
        <v>0</v>
      </c>
      <c r="Z171" s="222">
        <f t="shared" si="119"/>
        <v>0</v>
      </c>
      <c r="AA171" s="222">
        <f t="shared" si="119"/>
        <v>0</v>
      </c>
      <c r="AB171" s="222">
        <f t="shared" si="119"/>
        <v>0</v>
      </c>
      <c r="AC171" s="222">
        <f t="shared" si="119"/>
        <v>0</v>
      </c>
      <c r="AD171" s="222">
        <f t="shared" si="119"/>
        <v>0</v>
      </c>
      <c r="AE171" s="222">
        <f t="shared" si="119"/>
        <v>0</v>
      </c>
      <c r="AF171" s="222">
        <f t="shared" si="119"/>
        <v>0</v>
      </c>
      <c r="AG171" s="222">
        <f t="shared" si="119"/>
        <v>0</v>
      </c>
      <c r="AH171" s="222">
        <f t="shared" si="119"/>
        <v>0</v>
      </c>
      <c r="AI171" s="222">
        <f t="shared" si="119"/>
        <v>0</v>
      </c>
      <c r="AJ171" s="222">
        <f t="shared" si="119"/>
        <v>0</v>
      </c>
      <c r="AK171" s="222">
        <f t="shared" si="119"/>
        <v>0</v>
      </c>
      <c r="AL171" s="222">
        <f t="shared" si="119"/>
        <v>0</v>
      </c>
      <c r="AM171" s="222">
        <f t="shared" si="119"/>
        <v>0</v>
      </c>
      <c r="AN171" s="222">
        <f t="shared" si="119"/>
        <v>0</v>
      </c>
      <c r="AO171" s="222">
        <f t="shared" si="119"/>
        <v>0</v>
      </c>
      <c r="AP171" s="222">
        <f t="shared" si="119"/>
        <v>0</v>
      </c>
      <c r="AQ171" s="222">
        <f t="shared" si="119"/>
        <v>0</v>
      </c>
      <c r="AR171" s="222">
        <f t="shared" si="119"/>
        <v>0</v>
      </c>
      <c r="AS171" s="222">
        <f t="shared" si="119"/>
        <v>0</v>
      </c>
      <c r="AT171" s="222">
        <f t="shared" si="119"/>
        <v>0</v>
      </c>
      <c r="AU171" s="222">
        <f t="shared" si="119"/>
        <v>0</v>
      </c>
      <c r="AV171" s="222">
        <f t="shared" si="119"/>
        <v>0</v>
      </c>
      <c r="AW171" s="222">
        <f t="shared" si="119"/>
        <v>0</v>
      </c>
    </row>
    <row r="172" spans="2:50" ht="20.5" thickBot="1" x14ac:dyDescent="0.45">
      <c r="B172" s="206" t="s">
        <v>366</v>
      </c>
      <c r="C172" s="223"/>
      <c r="D172" s="224"/>
      <c r="E172" s="225" t="s">
        <v>21</v>
      </c>
      <c r="F172" s="226"/>
      <c r="G172" s="227"/>
      <c r="H172" s="227"/>
      <c r="I172" s="228"/>
      <c r="J172" s="229"/>
      <c r="K172" s="230"/>
      <c r="L172" s="231"/>
      <c r="M172" s="231"/>
      <c r="N172" s="232"/>
      <c r="O172" s="233"/>
      <c r="P172" s="234"/>
      <c r="Q172" s="235"/>
      <c r="R172" s="229"/>
      <c r="S172" s="236"/>
      <c r="T172" s="237">
        <f t="shared" si="102"/>
        <v>0</v>
      </c>
      <c r="U172" s="237">
        <f t="shared" si="103"/>
        <v>0</v>
      </c>
      <c r="V172" s="237">
        <f t="shared" si="104"/>
        <v>0</v>
      </c>
      <c r="W172" s="237">
        <f t="shared" si="105"/>
        <v>0</v>
      </c>
      <c r="X172" s="237">
        <f t="shared" si="106"/>
        <v>0</v>
      </c>
      <c r="Y172" s="237">
        <f t="shared" si="107"/>
        <v>0</v>
      </c>
      <c r="Z172" s="237">
        <f t="shared" si="108"/>
        <v>0</v>
      </c>
      <c r="AA172" s="237">
        <f t="shared" si="109"/>
        <v>0</v>
      </c>
      <c r="AB172" s="237">
        <f t="shared" si="110"/>
        <v>0</v>
      </c>
      <c r="AC172" s="237">
        <f t="shared" si="118"/>
        <v>0</v>
      </c>
      <c r="AD172" s="237">
        <f t="shared" si="118"/>
        <v>0</v>
      </c>
      <c r="AE172" s="237">
        <f t="shared" si="118"/>
        <v>0</v>
      </c>
      <c r="AF172" s="237">
        <f t="shared" si="118"/>
        <v>0</v>
      </c>
      <c r="AG172" s="237">
        <f t="shared" si="118"/>
        <v>0</v>
      </c>
      <c r="AH172" s="237">
        <f t="shared" si="118"/>
        <v>0</v>
      </c>
      <c r="AI172" s="237">
        <f t="shared" si="118"/>
        <v>0</v>
      </c>
      <c r="AJ172" s="237">
        <f t="shared" si="118"/>
        <v>0</v>
      </c>
      <c r="AK172" s="237">
        <f t="shared" si="118"/>
        <v>0</v>
      </c>
      <c r="AL172" s="237">
        <f t="shared" si="118"/>
        <v>0</v>
      </c>
      <c r="AM172" s="237">
        <f t="shared" si="118"/>
        <v>0</v>
      </c>
      <c r="AN172" s="237">
        <f t="shared" si="118"/>
        <v>0</v>
      </c>
      <c r="AO172" s="237">
        <f t="shared" si="118"/>
        <v>0</v>
      </c>
      <c r="AP172" s="237">
        <f t="shared" si="118"/>
        <v>0</v>
      </c>
      <c r="AQ172" s="237">
        <f t="shared" si="118"/>
        <v>0</v>
      </c>
      <c r="AR172" s="237">
        <f t="shared" si="118"/>
        <v>0</v>
      </c>
      <c r="AS172" s="237">
        <f t="shared" si="117"/>
        <v>0</v>
      </c>
      <c r="AT172" s="237">
        <f t="shared" si="117"/>
        <v>0</v>
      </c>
      <c r="AU172" s="237">
        <f t="shared" si="117"/>
        <v>0</v>
      </c>
      <c r="AV172" s="237">
        <f t="shared" si="117"/>
        <v>0</v>
      </c>
      <c r="AW172" s="238">
        <f t="shared" si="117"/>
        <v>0</v>
      </c>
    </row>
    <row r="173" spans="2:50" ht="20.5" thickBot="1" x14ac:dyDescent="0.45">
      <c r="B173" s="206" t="s">
        <v>308</v>
      </c>
      <c r="C173" s="239"/>
      <c r="D173" s="224"/>
      <c r="E173" s="225" t="s">
        <v>21</v>
      </c>
      <c r="F173" s="226"/>
      <c r="G173" s="227"/>
      <c r="H173" s="227"/>
      <c r="I173" s="228"/>
      <c r="J173" s="229"/>
      <c r="K173" s="230"/>
      <c r="L173" s="231"/>
      <c r="M173" s="231"/>
      <c r="N173" s="232"/>
      <c r="O173" s="233"/>
      <c r="P173" s="234"/>
      <c r="Q173" s="235"/>
      <c r="R173" s="229"/>
      <c r="S173" s="236"/>
      <c r="T173" s="240">
        <f>T171*21%</f>
        <v>0</v>
      </c>
      <c r="U173" s="240">
        <f>U171*21%</f>
        <v>0</v>
      </c>
      <c r="V173" s="240">
        <f t="shared" ref="V173:AW173" si="120">V171*21%</f>
        <v>0</v>
      </c>
      <c r="W173" s="240">
        <f t="shared" si="120"/>
        <v>0</v>
      </c>
      <c r="X173" s="240">
        <f t="shared" si="120"/>
        <v>0</v>
      </c>
      <c r="Y173" s="240">
        <f t="shared" si="120"/>
        <v>0</v>
      </c>
      <c r="Z173" s="240">
        <f t="shared" si="120"/>
        <v>0</v>
      </c>
      <c r="AA173" s="240">
        <f t="shared" si="120"/>
        <v>0</v>
      </c>
      <c r="AB173" s="240">
        <f t="shared" si="120"/>
        <v>0</v>
      </c>
      <c r="AC173" s="240">
        <f t="shared" si="120"/>
        <v>0</v>
      </c>
      <c r="AD173" s="240">
        <f t="shared" si="120"/>
        <v>0</v>
      </c>
      <c r="AE173" s="240">
        <f t="shared" si="120"/>
        <v>0</v>
      </c>
      <c r="AF173" s="240">
        <f t="shared" si="120"/>
        <v>0</v>
      </c>
      <c r="AG173" s="240">
        <f t="shared" si="120"/>
        <v>0</v>
      </c>
      <c r="AH173" s="240">
        <f t="shared" si="120"/>
        <v>0</v>
      </c>
      <c r="AI173" s="240">
        <f t="shared" si="120"/>
        <v>0</v>
      </c>
      <c r="AJ173" s="240">
        <f t="shared" si="120"/>
        <v>0</v>
      </c>
      <c r="AK173" s="240">
        <f t="shared" si="120"/>
        <v>0</v>
      </c>
      <c r="AL173" s="240">
        <f t="shared" si="120"/>
        <v>0</v>
      </c>
      <c r="AM173" s="240">
        <f t="shared" si="120"/>
        <v>0</v>
      </c>
      <c r="AN173" s="240">
        <f t="shared" si="120"/>
        <v>0</v>
      </c>
      <c r="AO173" s="240">
        <f t="shared" si="120"/>
        <v>0</v>
      </c>
      <c r="AP173" s="240">
        <f t="shared" si="120"/>
        <v>0</v>
      </c>
      <c r="AQ173" s="240">
        <f t="shared" si="120"/>
        <v>0</v>
      </c>
      <c r="AR173" s="240">
        <f t="shared" si="120"/>
        <v>0</v>
      </c>
      <c r="AS173" s="240">
        <f t="shared" si="120"/>
        <v>0</v>
      </c>
      <c r="AT173" s="240">
        <f t="shared" si="120"/>
        <v>0</v>
      </c>
      <c r="AU173" s="240">
        <f t="shared" si="120"/>
        <v>0</v>
      </c>
      <c r="AV173" s="240">
        <f t="shared" si="120"/>
        <v>0</v>
      </c>
      <c r="AW173" s="240">
        <f t="shared" si="120"/>
        <v>0</v>
      </c>
    </row>
    <row r="174" spans="2:50" ht="20.5" thickBot="1" x14ac:dyDescent="0.45">
      <c r="B174" s="207" t="s">
        <v>309</v>
      </c>
      <c r="C174" s="241"/>
      <c r="D174" s="242"/>
      <c r="E174" s="243" t="s">
        <v>21</v>
      </c>
      <c r="F174" s="244"/>
      <c r="G174" s="245"/>
      <c r="H174" s="245"/>
      <c r="I174" s="246"/>
      <c r="J174" s="247"/>
      <c r="K174" s="248"/>
      <c r="L174" s="249"/>
      <c r="M174" s="249"/>
      <c r="N174" s="247"/>
      <c r="O174" s="250"/>
      <c r="P174" s="251"/>
      <c r="Q174" s="252"/>
      <c r="R174" s="247"/>
      <c r="S174" s="253"/>
      <c r="T174" s="254">
        <f>SUM(T171:T173)</f>
        <v>0</v>
      </c>
      <c r="U174" s="254">
        <f t="shared" ref="U174:AW174" si="121">SUM(U171:U173)</f>
        <v>0</v>
      </c>
      <c r="V174" s="254">
        <f t="shared" si="121"/>
        <v>0</v>
      </c>
      <c r="W174" s="254">
        <f t="shared" si="121"/>
        <v>0</v>
      </c>
      <c r="X174" s="254">
        <f t="shared" si="121"/>
        <v>0</v>
      </c>
      <c r="Y174" s="254">
        <f t="shared" si="121"/>
        <v>0</v>
      </c>
      <c r="Z174" s="254">
        <f t="shared" si="121"/>
        <v>0</v>
      </c>
      <c r="AA174" s="254">
        <f t="shared" si="121"/>
        <v>0</v>
      </c>
      <c r="AB174" s="254">
        <f t="shared" si="121"/>
        <v>0</v>
      </c>
      <c r="AC174" s="254">
        <f t="shared" si="121"/>
        <v>0</v>
      </c>
      <c r="AD174" s="254">
        <f t="shared" si="121"/>
        <v>0</v>
      </c>
      <c r="AE174" s="254">
        <f t="shared" si="121"/>
        <v>0</v>
      </c>
      <c r="AF174" s="254">
        <f t="shared" si="121"/>
        <v>0</v>
      </c>
      <c r="AG174" s="254">
        <f t="shared" si="121"/>
        <v>0</v>
      </c>
      <c r="AH174" s="254">
        <f t="shared" si="121"/>
        <v>0</v>
      </c>
      <c r="AI174" s="254">
        <f t="shared" si="121"/>
        <v>0</v>
      </c>
      <c r="AJ174" s="254">
        <f t="shared" si="121"/>
        <v>0</v>
      </c>
      <c r="AK174" s="254">
        <f t="shared" si="121"/>
        <v>0</v>
      </c>
      <c r="AL174" s="254">
        <f t="shared" si="121"/>
        <v>0</v>
      </c>
      <c r="AM174" s="254">
        <f t="shared" si="121"/>
        <v>0</v>
      </c>
      <c r="AN174" s="254">
        <f t="shared" si="121"/>
        <v>0</v>
      </c>
      <c r="AO174" s="254">
        <f t="shared" si="121"/>
        <v>0</v>
      </c>
      <c r="AP174" s="254">
        <f t="shared" si="121"/>
        <v>0</v>
      </c>
      <c r="AQ174" s="254">
        <f t="shared" si="121"/>
        <v>0</v>
      </c>
      <c r="AR174" s="254">
        <f t="shared" si="121"/>
        <v>0</v>
      </c>
      <c r="AS174" s="254">
        <f t="shared" si="121"/>
        <v>0</v>
      </c>
      <c r="AT174" s="254">
        <f t="shared" si="121"/>
        <v>0</v>
      </c>
      <c r="AU174" s="254">
        <f t="shared" si="121"/>
        <v>0</v>
      </c>
      <c r="AV174" s="254">
        <f t="shared" si="121"/>
        <v>0</v>
      </c>
      <c r="AW174" s="254">
        <f t="shared" si="121"/>
        <v>0</v>
      </c>
      <c r="AX174" s="2" t="s">
        <v>21</v>
      </c>
    </row>
    <row r="175" spans="2:50" x14ac:dyDescent="0.35">
      <c r="B175" s="191"/>
      <c r="C175" s="191"/>
      <c r="D175" s="192"/>
      <c r="P175" s="55" t="s">
        <v>21</v>
      </c>
    </row>
    <row r="180" spans="49:53" x14ac:dyDescent="0.35">
      <c r="BA180" s="2" t="s">
        <v>310</v>
      </c>
    </row>
    <row r="181" spans="49:53" x14ac:dyDescent="0.35">
      <c r="AW181" s="2" t="s">
        <v>21</v>
      </c>
    </row>
  </sheetData>
  <customSheetViews>
    <customSheetView guid="{5E3FDCDA-CA82-48FF-8F65-A612D5196E43}" showPageBreaks="1" fitToPage="1" printArea="1" hiddenRows="1" hiddenColumns="1" view="pageBreakPreview" topLeftCell="BG1">
      <selection activeCell="R1" sqref="R1:DT65536"/>
      <rowBreaks count="2" manualBreakCount="2">
        <brk id="86" max="26" man="1"/>
        <brk id="136" max="32" man="1"/>
      </rowBreaks>
      <pageMargins left="1.0236220472440944" right="0.27559055118110237" top="0.31496062992125984" bottom="0.55118110236220474" header="0.51181102362204722" footer="0.39370078740157483"/>
      <printOptions gridLines="1"/>
      <pageSetup paperSize="8" scale="61" fitToHeight="2" orientation="landscape" horizontalDpi="300" verticalDpi="300" r:id="rId1"/>
      <headerFooter alignWithMargins="0">
        <oddFooter>&amp;CPagina &amp;P&amp;R&amp;Z&amp;F</oddFooter>
      </headerFooter>
    </customSheetView>
  </customSheetViews>
  <mergeCells count="1">
    <mergeCell ref="I9:J9"/>
  </mergeCells>
  <phoneticPr fontId="6" type="noConversion"/>
  <conditionalFormatting sqref="D17:D170">
    <cfRule type="cellIs" dxfId="15" priority="2" operator="equal">
      <formula>8</formula>
    </cfRule>
    <cfRule type="cellIs" dxfId="14" priority="3" operator="equal">
      <formula>9</formula>
    </cfRule>
    <cfRule type="cellIs" dxfId="13" priority="4" operator="equal">
      <formula>6</formula>
    </cfRule>
    <cfRule type="cellIs" dxfId="12" priority="5" operator="equal">
      <formula>5</formula>
    </cfRule>
    <cfRule type="cellIs" dxfId="11" priority="6" operator="equal">
      <formula>4</formula>
    </cfRule>
    <cfRule type="cellIs" dxfId="10" priority="7" operator="equal">
      <formula>3</formula>
    </cfRule>
    <cfRule type="cellIs" dxfId="9" priority="8" operator="equal">
      <formula>2</formula>
    </cfRule>
    <cfRule type="cellIs" dxfId="8" priority="9" operator="equal">
      <formula>1</formula>
    </cfRule>
  </conditionalFormatting>
  <conditionalFormatting sqref="E17:E174">
    <cfRule type="colorScale" priority="1">
      <colorScale>
        <cfvo type="num" val="1"/>
        <cfvo type="num" val="2"/>
        <cfvo type="num" val="3"/>
        <color rgb="FFF8696B"/>
        <color rgb="FFFFEB84"/>
        <color rgb="FF63BE7B"/>
      </colorScale>
    </cfRule>
  </conditionalFormatting>
  <printOptions gridLines="1"/>
  <pageMargins left="1.0236220472440944" right="0.27559055118110237" top="0.31496062992125984" bottom="0.55118110236220474" header="0.51181102362204722" footer="0.39370078740157483"/>
  <pageSetup paperSize="8" scale="27" fitToHeight="4" orientation="landscape" horizontalDpi="300" verticalDpi="300" r:id="rId2"/>
  <headerFooter alignWithMargins="0">
    <oddFooter>&amp;CPagina &amp;P&amp;R&amp;Z&amp;F</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2:E145"/>
  <sheetViews>
    <sheetView zoomScale="70" zoomScaleNormal="70" workbookViewId="0">
      <selection activeCell="E4" sqref="E4"/>
    </sheetView>
  </sheetViews>
  <sheetFormatPr defaultColWidth="13.1796875" defaultRowHeight="16" x14ac:dyDescent="0.4"/>
  <cols>
    <col min="1" max="1" width="28.1796875" style="109" customWidth="1"/>
    <col min="2" max="2" width="81.453125" style="109" customWidth="1"/>
    <col min="3" max="3" width="20.1796875" style="109" bestFit="1" customWidth="1"/>
    <col min="4" max="4" width="13.1796875" style="109"/>
    <col min="5" max="5" width="23.453125" style="109" bestFit="1" customWidth="1"/>
    <col min="6" max="16384" width="13.1796875" style="109"/>
  </cols>
  <sheetData>
    <row r="2" spans="1:5" ht="25" x14ac:dyDescent="0.5">
      <c r="A2" s="112" t="s">
        <v>205</v>
      </c>
      <c r="B2" s="131" t="s">
        <v>206</v>
      </c>
      <c r="C2" s="131"/>
      <c r="D2" s="131"/>
      <c r="E2" s="131"/>
    </row>
    <row r="3" spans="1:5" x14ac:dyDescent="0.4">
      <c r="A3" s="132" t="s">
        <v>165</v>
      </c>
      <c r="B3" s="133" t="s">
        <v>166</v>
      </c>
      <c r="C3" s="133" t="s">
        <v>207</v>
      </c>
      <c r="D3" s="134" t="s">
        <v>208</v>
      </c>
      <c r="E3" s="134" t="s">
        <v>345</v>
      </c>
    </row>
    <row r="4" spans="1:5" ht="18" x14ac:dyDescent="0.4">
      <c r="A4" s="66" t="s">
        <v>30</v>
      </c>
      <c r="B4" s="72" t="s">
        <v>54</v>
      </c>
      <c r="C4" s="77" t="s">
        <v>168</v>
      </c>
      <c r="D4" s="93">
        <v>12</v>
      </c>
      <c r="E4" s="93">
        <v>130</v>
      </c>
    </row>
    <row r="5" spans="1:5" ht="18" x14ac:dyDescent="0.4">
      <c r="A5" s="67"/>
      <c r="B5" s="72" t="s">
        <v>55</v>
      </c>
      <c r="C5" s="77" t="s">
        <v>169</v>
      </c>
      <c r="D5" s="93">
        <v>12</v>
      </c>
      <c r="E5" s="93">
        <v>130</v>
      </c>
    </row>
    <row r="6" spans="1:5" ht="18" x14ac:dyDescent="0.4">
      <c r="A6" s="67"/>
      <c r="B6" s="72" t="s">
        <v>56</v>
      </c>
      <c r="C6" s="77"/>
      <c r="D6" s="93">
        <v>4</v>
      </c>
      <c r="E6" s="93">
        <v>250</v>
      </c>
    </row>
    <row r="7" spans="1:5" ht="18" x14ac:dyDescent="0.4">
      <c r="A7" s="67"/>
      <c r="B7" s="72" t="s">
        <v>57</v>
      </c>
      <c r="C7" s="77"/>
      <c r="D7" s="93"/>
      <c r="E7" s="93"/>
    </row>
    <row r="8" spans="1:5" ht="18" x14ac:dyDescent="0.4">
      <c r="A8" s="67"/>
      <c r="B8" s="72" t="s">
        <v>58</v>
      </c>
      <c r="C8" s="77"/>
      <c r="D8" s="93">
        <v>48</v>
      </c>
      <c r="E8" s="93">
        <v>350</v>
      </c>
    </row>
    <row r="9" spans="1:5" ht="18" x14ac:dyDescent="0.4">
      <c r="A9" s="67"/>
      <c r="B9" s="72" t="s">
        <v>59</v>
      </c>
      <c r="C9" s="77"/>
      <c r="D9" s="93">
        <v>48</v>
      </c>
      <c r="E9" s="93">
        <v>95</v>
      </c>
    </row>
    <row r="10" spans="1:5" ht="18" x14ac:dyDescent="0.4">
      <c r="A10" s="67"/>
      <c r="B10" s="72" t="s">
        <v>60</v>
      </c>
      <c r="C10" s="77"/>
      <c r="D10" s="93">
        <v>10</v>
      </c>
      <c r="E10" s="93">
        <v>50</v>
      </c>
    </row>
    <row r="11" spans="1:5" ht="18" x14ac:dyDescent="0.4">
      <c r="A11" s="67"/>
      <c r="B11" s="72" t="s">
        <v>61</v>
      </c>
      <c r="C11" s="77"/>
      <c r="D11" s="93">
        <v>10</v>
      </c>
      <c r="E11" s="93">
        <v>15</v>
      </c>
    </row>
    <row r="12" spans="1:5" ht="18" x14ac:dyDescent="0.4">
      <c r="A12" s="66"/>
      <c r="B12" s="72" t="s">
        <v>62</v>
      </c>
      <c r="C12" s="77" t="s">
        <v>169</v>
      </c>
      <c r="D12" s="93">
        <v>4</v>
      </c>
      <c r="E12" s="93">
        <v>250</v>
      </c>
    </row>
    <row r="13" spans="1:5" ht="18" x14ac:dyDescent="0.4">
      <c r="A13" s="67"/>
      <c r="B13" s="72" t="s">
        <v>63</v>
      </c>
      <c r="C13" s="77"/>
      <c r="D13" s="93"/>
      <c r="E13" s="93"/>
    </row>
    <row r="14" spans="1:5" ht="18" x14ac:dyDescent="0.4">
      <c r="A14" s="67"/>
      <c r="B14" s="72" t="s">
        <v>64</v>
      </c>
      <c r="C14" s="77"/>
      <c r="D14" s="93"/>
      <c r="E14" s="93">
        <v>350</v>
      </c>
    </row>
    <row r="15" spans="1:5" ht="18" x14ac:dyDescent="0.4">
      <c r="A15" s="67"/>
      <c r="B15" s="72" t="s">
        <v>65</v>
      </c>
      <c r="C15" s="77"/>
      <c r="D15" s="93">
        <v>48</v>
      </c>
      <c r="E15" s="93">
        <v>95</v>
      </c>
    </row>
    <row r="16" spans="1:5" ht="18" x14ac:dyDescent="0.4">
      <c r="A16" s="67"/>
      <c r="B16" s="72" t="s">
        <v>211</v>
      </c>
      <c r="C16" s="77"/>
      <c r="D16" s="93">
        <v>10</v>
      </c>
      <c r="E16" s="93">
        <v>50</v>
      </c>
    </row>
    <row r="17" spans="1:5" ht="18" x14ac:dyDescent="0.4">
      <c r="A17" s="67"/>
      <c r="B17" s="72" t="s">
        <v>67</v>
      </c>
      <c r="C17" s="77"/>
      <c r="D17" s="93">
        <v>10</v>
      </c>
      <c r="E17" s="93">
        <v>15</v>
      </c>
    </row>
    <row r="18" spans="1:5" ht="18" x14ac:dyDescent="0.4">
      <c r="A18" s="67"/>
      <c r="B18" s="72" t="s">
        <v>68</v>
      </c>
      <c r="C18" s="77"/>
      <c r="D18" s="93">
        <v>6</v>
      </c>
      <c r="E18" s="93">
        <v>0</v>
      </c>
    </row>
    <row r="19" spans="1:5" ht="18" x14ac:dyDescent="0.4">
      <c r="A19" s="67"/>
      <c r="B19" s="72" t="s">
        <v>69</v>
      </c>
      <c r="C19" s="77"/>
      <c r="D19" s="93">
        <v>48</v>
      </c>
      <c r="E19" s="93">
        <v>225</v>
      </c>
    </row>
    <row r="20" spans="1:5" ht="18" x14ac:dyDescent="0.4">
      <c r="A20" s="68"/>
      <c r="B20" s="72" t="s">
        <v>70</v>
      </c>
      <c r="C20" s="77"/>
      <c r="D20" s="93">
        <v>6</v>
      </c>
      <c r="E20" s="93">
        <v>0</v>
      </c>
    </row>
    <row r="21" spans="1:5" ht="18" x14ac:dyDescent="0.4">
      <c r="A21" s="68"/>
      <c r="B21" s="72" t="s">
        <v>71</v>
      </c>
      <c r="C21" s="77"/>
      <c r="D21" s="93">
        <v>48</v>
      </c>
      <c r="E21" s="93">
        <v>225</v>
      </c>
    </row>
    <row r="22" spans="1:5" ht="18" x14ac:dyDescent="0.4">
      <c r="A22" s="68"/>
      <c r="B22" s="72" t="s">
        <v>72</v>
      </c>
      <c r="C22" s="77" t="s">
        <v>170</v>
      </c>
      <c r="D22" s="93"/>
      <c r="E22" s="93"/>
    </row>
    <row r="23" spans="1:5" ht="18" x14ac:dyDescent="0.4">
      <c r="A23" s="68"/>
      <c r="B23" s="72" t="s">
        <v>73</v>
      </c>
      <c r="C23" s="77" t="s">
        <v>168</v>
      </c>
      <c r="D23" s="93">
        <v>48</v>
      </c>
      <c r="E23" s="93">
        <v>25</v>
      </c>
    </row>
    <row r="24" spans="1:5" ht="18" x14ac:dyDescent="0.4">
      <c r="A24" s="68"/>
      <c r="B24" s="72" t="s">
        <v>74</v>
      </c>
      <c r="C24" s="77" t="s">
        <v>168</v>
      </c>
      <c r="D24" s="93">
        <v>48</v>
      </c>
      <c r="E24" s="93">
        <v>20</v>
      </c>
    </row>
    <row r="25" spans="1:5" ht="18" x14ac:dyDescent="0.4">
      <c r="A25" s="68"/>
      <c r="B25" s="72" t="s">
        <v>75</v>
      </c>
      <c r="C25" s="77" t="s">
        <v>169</v>
      </c>
      <c r="D25" s="93">
        <v>48</v>
      </c>
      <c r="E25" s="93">
        <v>15</v>
      </c>
    </row>
    <row r="26" spans="1:5" ht="18" x14ac:dyDescent="0.4">
      <c r="A26" s="68"/>
      <c r="B26" s="72" t="s">
        <v>76</v>
      </c>
      <c r="C26" s="77" t="s">
        <v>168</v>
      </c>
      <c r="D26" s="93">
        <v>48</v>
      </c>
      <c r="E26" s="93">
        <v>250</v>
      </c>
    </row>
    <row r="27" spans="1:5" ht="18" x14ac:dyDescent="0.4">
      <c r="A27" s="68"/>
      <c r="B27" s="72" t="s">
        <v>77</v>
      </c>
      <c r="C27" s="77"/>
      <c r="D27" s="93">
        <v>10</v>
      </c>
      <c r="E27" s="93">
        <v>425</v>
      </c>
    </row>
    <row r="28" spans="1:5" ht="18" x14ac:dyDescent="0.4">
      <c r="A28" s="68"/>
      <c r="B28" s="72" t="s">
        <v>78</v>
      </c>
      <c r="C28" s="77"/>
      <c r="D28" s="93">
        <v>48</v>
      </c>
      <c r="E28" s="93">
        <v>5000</v>
      </c>
    </row>
    <row r="29" spans="1:5" ht="18" x14ac:dyDescent="0.4">
      <c r="A29" s="68"/>
      <c r="B29" s="72"/>
      <c r="C29" s="77"/>
      <c r="D29" s="93"/>
      <c r="E29" s="93"/>
    </row>
    <row r="30" spans="1:5" ht="18" x14ac:dyDescent="0.4">
      <c r="A30" s="69" t="s">
        <v>31</v>
      </c>
      <c r="B30" s="72" t="s">
        <v>79</v>
      </c>
      <c r="C30" s="77"/>
      <c r="D30" s="93">
        <v>50</v>
      </c>
      <c r="E30" s="93">
        <v>55</v>
      </c>
    </row>
    <row r="31" spans="1:5" ht="18" x14ac:dyDescent="0.4">
      <c r="A31" s="69"/>
      <c r="B31" s="72" t="s">
        <v>80</v>
      </c>
      <c r="C31" s="77"/>
      <c r="D31" s="93">
        <v>10</v>
      </c>
      <c r="E31" s="93">
        <v>25</v>
      </c>
    </row>
    <row r="32" spans="1:5" ht="18" x14ac:dyDescent="0.4">
      <c r="A32" s="68"/>
      <c r="B32" s="72" t="s">
        <v>81</v>
      </c>
      <c r="C32" s="77"/>
      <c r="D32" s="93">
        <v>30</v>
      </c>
      <c r="E32" s="93">
        <v>50</v>
      </c>
    </row>
    <row r="33" spans="1:5" ht="18" x14ac:dyDescent="0.4">
      <c r="A33" s="68"/>
      <c r="B33" s="72" t="s">
        <v>82</v>
      </c>
      <c r="C33" s="77"/>
      <c r="D33" s="93">
        <v>30</v>
      </c>
      <c r="E33" s="93">
        <v>25</v>
      </c>
    </row>
    <row r="34" spans="1:5" ht="18" x14ac:dyDescent="0.4">
      <c r="A34" s="68"/>
      <c r="B34" s="72" t="s">
        <v>83</v>
      </c>
      <c r="C34" s="77"/>
      <c r="D34" s="93">
        <v>7</v>
      </c>
      <c r="E34" s="93">
        <v>250</v>
      </c>
    </row>
    <row r="35" spans="1:5" ht="18" x14ac:dyDescent="0.4">
      <c r="A35" s="68"/>
      <c r="B35" s="72" t="s">
        <v>84</v>
      </c>
      <c r="C35" s="77"/>
      <c r="D35" s="93">
        <v>15</v>
      </c>
      <c r="E35" s="93">
        <v>65</v>
      </c>
    </row>
    <row r="36" spans="1:5" ht="18" x14ac:dyDescent="0.4">
      <c r="A36" s="68" t="s">
        <v>32</v>
      </c>
      <c r="B36" s="72" t="s">
        <v>85</v>
      </c>
      <c r="C36" s="77"/>
      <c r="D36" s="93"/>
      <c r="E36" s="93"/>
    </row>
    <row r="37" spans="1:5" ht="18" x14ac:dyDescent="0.4">
      <c r="A37" s="68"/>
      <c r="B37" s="72" t="s">
        <v>86</v>
      </c>
      <c r="C37" s="77" t="s">
        <v>169</v>
      </c>
      <c r="D37" s="93">
        <v>9</v>
      </c>
      <c r="E37" s="93">
        <v>25</v>
      </c>
    </row>
    <row r="38" spans="1:5" ht="18" x14ac:dyDescent="0.4">
      <c r="A38" s="68"/>
      <c r="B38" s="72" t="s">
        <v>87</v>
      </c>
      <c r="C38" s="77"/>
      <c r="D38" s="93">
        <v>30</v>
      </c>
      <c r="E38" s="93">
        <v>95</v>
      </c>
    </row>
    <row r="39" spans="1:5" ht="18" x14ac:dyDescent="0.4">
      <c r="A39" s="68"/>
      <c r="B39" s="72" t="s">
        <v>88</v>
      </c>
      <c r="C39" s="77" t="s">
        <v>169</v>
      </c>
      <c r="D39" s="93">
        <v>30</v>
      </c>
      <c r="E39" s="93">
        <v>52</v>
      </c>
    </row>
    <row r="40" spans="1:5" ht="18" x14ac:dyDescent="0.4">
      <c r="A40" s="68"/>
      <c r="B40" s="72" t="s">
        <v>89</v>
      </c>
      <c r="C40" s="77" t="s">
        <v>168</v>
      </c>
      <c r="D40" s="93">
        <v>30</v>
      </c>
      <c r="E40" s="93">
        <v>125</v>
      </c>
    </row>
    <row r="41" spans="1:5" ht="18" x14ac:dyDescent="0.4">
      <c r="A41" s="68"/>
      <c r="B41" s="72" t="s">
        <v>90</v>
      </c>
      <c r="C41" s="77"/>
      <c r="D41" s="93">
        <v>30</v>
      </c>
      <c r="E41" s="93">
        <v>80</v>
      </c>
    </row>
    <row r="42" spans="1:5" ht="18" x14ac:dyDescent="0.4">
      <c r="A42" s="68"/>
      <c r="B42" s="72" t="s">
        <v>91</v>
      </c>
      <c r="C42" s="77"/>
      <c r="D42" s="93">
        <v>30</v>
      </c>
      <c r="E42" s="93">
        <v>150</v>
      </c>
    </row>
    <row r="43" spans="1:5" ht="18" x14ac:dyDescent="0.4">
      <c r="A43" s="68"/>
      <c r="B43" s="72" t="s">
        <v>92</v>
      </c>
      <c r="C43" s="77"/>
      <c r="D43" s="93">
        <v>1</v>
      </c>
      <c r="E43" s="93"/>
    </row>
    <row r="44" spans="1:5" ht="18" x14ac:dyDescent="0.4">
      <c r="A44" s="68"/>
      <c r="B44" s="72"/>
      <c r="C44" s="77"/>
      <c r="D44" s="93"/>
      <c r="E44" s="93"/>
    </row>
    <row r="45" spans="1:5" ht="18" x14ac:dyDescent="0.4">
      <c r="A45" s="69" t="s">
        <v>33</v>
      </c>
      <c r="B45" s="72" t="s">
        <v>93</v>
      </c>
      <c r="C45" s="77" t="s">
        <v>168</v>
      </c>
      <c r="D45" s="93">
        <v>30</v>
      </c>
      <c r="E45" s="93">
        <v>40</v>
      </c>
    </row>
    <row r="46" spans="1:5" ht="18" x14ac:dyDescent="0.4">
      <c r="A46" s="68"/>
      <c r="B46" s="72" t="s">
        <v>94</v>
      </c>
      <c r="C46" s="77"/>
      <c r="D46" s="93">
        <v>30</v>
      </c>
      <c r="E46" s="93">
        <v>70</v>
      </c>
    </row>
    <row r="47" spans="1:5" ht="18" x14ac:dyDescent="0.4">
      <c r="A47" s="68"/>
      <c r="B47" s="72" t="s">
        <v>95</v>
      </c>
      <c r="C47" s="77"/>
      <c r="D47" s="93">
        <v>30</v>
      </c>
      <c r="E47" s="93">
        <v>45</v>
      </c>
    </row>
    <row r="48" spans="1:5" ht="18" x14ac:dyDescent="0.4">
      <c r="A48" s="68"/>
      <c r="B48" s="72"/>
      <c r="C48" s="77"/>
      <c r="D48" s="93"/>
      <c r="E48" s="93"/>
    </row>
    <row r="49" spans="1:5" ht="18" x14ac:dyDescent="0.4">
      <c r="A49" s="69" t="s">
        <v>34</v>
      </c>
      <c r="B49" s="72" t="s">
        <v>96</v>
      </c>
      <c r="C49" s="77"/>
      <c r="D49" s="93">
        <v>25</v>
      </c>
      <c r="E49" s="93">
        <v>450</v>
      </c>
    </row>
    <row r="50" spans="1:5" ht="18" x14ac:dyDescent="0.4">
      <c r="A50" s="68"/>
      <c r="B50" s="72" t="s">
        <v>97</v>
      </c>
      <c r="C50" s="77"/>
      <c r="D50" s="93">
        <v>30</v>
      </c>
      <c r="E50" s="93">
        <v>680</v>
      </c>
    </row>
    <row r="51" spans="1:5" ht="18" x14ac:dyDescent="0.4">
      <c r="A51" s="68"/>
      <c r="B51" s="72" t="s">
        <v>98</v>
      </c>
      <c r="C51" s="77"/>
      <c r="D51" s="93">
        <v>50</v>
      </c>
      <c r="E51" s="93">
        <v>400</v>
      </c>
    </row>
    <row r="52" spans="1:5" ht="18" x14ac:dyDescent="0.4">
      <c r="A52" s="68"/>
      <c r="B52" s="72"/>
      <c r="C52" s="77"/>
      <c r="D52" s="93"/>
      <c r="E52" s="93"/>
    </row>
    <row r="53" spans="1:5" ht="18" x14ac:dyDescent="0.4">
      <c r="A53" s="69" t="s">
        <v>35</v>
      </c>
      <c r="B53" s="72" t="s">
        <v>99</v>
      </c>
      <c r="C53" s="77"/>
      <c r="D53" s="93">
        <v>30</v>
      </c>
      <c r="E53" s="93">
        <v>119</v>
      </c>
    </row>
    <row r="54" spans="1:5" ht="18" x14ac:dyDescent="0.4">
      <c r="A54" s="68"/>
      <c r="B54" s="72" t="s">
        <v>100</v>
      </c>
      <c r="C54" s="77"/>
      <c r="D54" s="93">
        <v>30</v>
      </c>
      <c r="E54" s="93">
        <v>71</v>
      </c>
    </row>
    <row r="55" spans="1:5" ht="18" x14ac:dyDescent="0.4">
      <c r="A55" s="68"/>
      <c r="B55" s="72" t="s">
        <v>101</v>
      </c>
      <c r="C55" s="77"/>
      <c r="D55" s="93">
        <v>20</v>
      </c>
      <c r="E55" s="93">
        <v>67</v>
      </c>
    </row>
    <row r="56" spans="1:5" ht="18" x14ac:dyDescent="0.4">
      <c r="A56" s="68"/>
      <c r="B56" s="72"/>
      <c r="C56" s="77"/>
      <c r="D56" s="93"/>
      <c r="E56" s="93"/>
    </row>
    <row r="57" spans="1:5" ht="18" x14ac:dyDescent="0.4">
      <c r="A57" s="69" t="s">
        <v>36</v>
      </c>
      <c r="B57" s="72" t="s">
        <v>102</v>
      </c>
      <c r="C57" s="77" t="s">
        <v>168</v>
      </c>
      <c r="D57" s="93">
        <v>1</v>
      </c>
      <c r="E57" s="93">
        <v>20</v>
      </c>
    </row>
    <row r="58" spans="1:5" ht="18" x14ac:dyDescent="0.4">
      <c r="A58" s="69"/>
      <c r="B58" s="72" t="s">
        <v>103</v>
      </c>
      <c r="C58" s="77"/>
      <c r="D58" s="93">
        <v>24</v>
      </c>
      <c r="E58" s="93">
        <v>175</v>
      </c>
    </row>
    <row r="59" spans="1:5" ht="18" x14ac:dyDescent="0.4">
      <c r="A59" s="68"/>
      <c r="B59" s="72" t="s">
        <v>104</v>
      </c>
      <c r="C59" s="77"/>
      <c r="D59" s="93">
        <v>1</v>
      </c>
      <c r="E59" s="93">
        <v>20</v>
      </c>
    </row>
    <row r="60" spans="1:5" ht="18" x14ac:dyDescent="0.4">
      <c r="A60" s="68"/>
      <c r="B60" s="72" t="s">
        <v>105</v>
      </c>
      <c r="C60" s="77"/>
      <c r="D60" s="93">
        <v>24</v>
      </c>
      <c r="E60" s="93">
        <v>175</v>
      </c>
    </row>
    <row r="61" spans="1:5" ht="18" x14ac:dyDescent="0.4">
      <c r="A61" s="68"/>
      <c r="B61" s="72" t="s">
        <v>106</v>
      </c>
      <c r="C61" s="77" t="s">
        <v>168</v>
      </c>
      <c r="D61" s="93">
        <v>1</v>
      </c>
      <c r="E61" s="93">
        <v>75</v>
      </c>
    </row>
    <row r="62" spans="1:5" ht="18" x14ac:dyDescent="0.4">
      <c r="A62" s="68"/>
      <c r="B62" s="72" t="s">
        <v>107</v>
      </c>
      <c r="C62" s="77"/>
      <c r="D62" s="93">
        <v>24</v>
      </c>
      <c r="E62" s="93">
        <v>350</v>
      </c>
    </row>
    <row r="63" spans="1:5" ht="18" x14ac:dyDescent="0.4">
      <c r="A63" s="68"/>
      <c r="B63" s="72" t="s">
        <v>108</v>
      </c>
      <c r="C63" s="77"/>
      <c r="D63" s="93">
        <v>1</v>
      </c>
      <c r="E63" s="93">
        <v>20</v>
      </c>
    </row>
    <row r="64" spans="1:5" ht="18" x14ac:dyDescent="0.4">
      <c r="A64" s="68"/>
      <c r="B64" s="72" t="s">
        <v>109</v>
      </c>
      <c r="C64" s="77"/>
      <c r="D64" s="93">
        <v>24</v>
      </c>
      <c r="E64" s="93">
        <v>175</v>
      </c>
    </row>
    <row r="65" spans="1:5" ht="18" x14ac:dyDescent="0.4">
      <c r="A65" s="68"/>
      <c r="B65" s="72" t="s">
        <v>110</v>
      </c>
      <c r="C65" s="77"/>
      <c r="D65" s="93">
        <v>3</v>
      </c>
      <c r="E65" s="93">
        <v>75</v>
      </c>
    </row>
    <row r="66" spans="1:5" ht="18" x14ac:dyDescent="0.4">
      <c r="A66" s="68"/>
      <c r="B66" s="72"/>
      <c r="C66" s="77"/>
      <c r="D66" s="93"/>
      <c r="E66" s="93"/>
    </row>
    <row r="67" spans="1:5" ht="18" x14ac:dyDescent="0.4">
      <c r="A67" s="69" t="s">
        <v>37</v>
      </c>
      <c r="B67" s="72" t="s">
        <v>111</v>
      </c>
      <c r="C67" s="77" t="s">
        <v>168</v>
      </c>
      <c r="D67" s="93">
        <v>25</v>
      </c>
      <c r="E67" s="93">
        <v>25</v>
      </c>
    </row>
    <row r="68" spans="1:5" ht="18" x14ac:dyDescent="0.4">
      <c r="A68" s="68"/>
      <c r="B68" s="72" t="s">
        <v>112</v>
      </c>
      <c r="C68" s="77" t="s">
        <v>171</v>
      </c>
      <c r="D68" s="93">
        <v>25</v>
      </c>
      <c r="E68" s="93">
        <v>25</v>
      </c>
    </row>
    <row r="69" spans="1:5" ht="18" x14ac:dyDescent="0.4">
      <c r="A69" s="68"/>
      <c r="B69" s="72"/>
      <c r="C69" s="77"/>
      <c r="D69" s="93"/>
      <c r="E69" s="93"/>
    </row>
    <row r="70" spans="1:5" ht="18" x14ac:dyDescent="0.4">
      <c r="A70" s="69" t="s">
        <v>38</v>
      </c>
      <c r="B70" s="72" t="s">
        <v>113</v>
      </c>
      <c r="C70" s="77" t="s">
        <v>169</v>
      </c>
      <c r="D70" s="93">
        <v>50</v>
      </c>
      <c r="E70" s="93">
        <v>450</v>
      </c>
    </row>
    <row r="71" spans="1:5" ht="18" x14ac:dyDescent="0.4">
      <c r="A71" s="68"/>
      <c r="B71" s="72" t="s">
        <v>114</v>
      </c>
      <c r="C71" s="77" t="s">
        <v>169</v>
      </c>
      <c r="D71" s="93">
        <v>50</v>
      </c>
      <c r="E71" s="93">
        <v>550</v>
      </c>
    </row>
    <row r="72" spans="1:5" ht="18" x14ac:dyDescent="0.4">
      <c r="A72" s="68"/>
      <c r="B72" s="72"/>
      <c r="C72" s="77"/>
      <c r="D72" s="93"/>
      <c r="E72" s="93"/>
    </row>
    <row r="73" spans="1:5" ht="18" hidden="1" x14ac:dyDescent="0.4">
      <c r="A73" s="69" t="s">
        <v>39</v>
      </c>
      <c r="B73" s="72" t="s">
        <v>115</v>
      </c>
      <c r="C73" s="77"/>
      <c r="D73" s="93">
        <v>12</v>
      </c>
      <c r="E73" s="95">
        <v>7866.82</v>
      </c>
    </row>
    <row r="74" spans="1:5" ht="18" hidden="1" x14ac:dyDescent="0.4">
      <c r="A74" s="68"/>
      <c r="B74" s="72" t="s">
        <v>116</v>
      </c>
      <c r="C74" s="77"/>
      <c r="D74" s="93">
        <v>12</v>
      </c>
      <c r="E74" s="95">
        <v>2935.89</v>
      </c>
    </row>
    <row r="75" spans="1:5" ht="18" x14ac:dyDescent="0.4">
      <c r="A75" s="69" t="s">
        <v>39</v>
      </c>
      <c r="B75" s="72" t="s">
        <v>117</v>
      </c>
      <c r="C75" s="77"/>
      <c r="D75" s="93">
        <v>12</v>
      </c>
      <c r="E75" s="95">
        <v>50</v>
      </c>
    </row>
    <row r="76" spans="1:5" ht="18" x14ac:dyDescent="0.4">
      <c r="A76" s="68"/>
      <c r="B76" s="72" t="s">
        <v>118</v>
      </c>
      <c r="C76" s="77"/>
      <c r="D76" s="93">
        <v>12</v>
      </c>
      <c r="E76" s="95">
        <v>350</v>
      </c>
    </row>
    <row r="77" spans="1:5" ht="18" x14ac:dyDescent="0.4">
      <c r="A77" s="68"/>
      <c r="B77" s="72" t="s">
        <v>119</v>
      </c>
      <c r="C77" s="77"/>
      <c r="D77" s="93">
        <v>8</v>
      </c>
      <c r="E77" s="93">
        <v>100</v>
      </c>
    </row>
    <row r="78" spans="1:5" ht="18" x14ac:dyDescent="0.4">
      <c r="A78" s="68"/>
      <c r="B78" s="72" t="s">
        <v>120</v>
      </c>
      <c r="C78" s="77"/>
      <c r="D78" s="93">
        <v>4</v>
      </c>
      <c r="E78" s="93">
        <v>20</v>
      </c>
    </row>
    <row r="79" spans="1:5" ht="18" x14ac:dyDescent="0.4">
      <c r="A79" s="68"/>
      <c r="B79" s="72" t="s">
        <v>121</v>
      </c>
      <c r="C79" s="77"/>
      <c r="D79" s="93">
        <v>8</v>
      </c>
      <c r="E79" s="93">
        <v>100</v>
      </c>
    </row>
    <row r="80" spans="1:5" ht="18" x14ac:dyDescent="0.4">
      <c r="A80" s="68"/>
      <c r="B80" s="72" t="s">
        <v>120</v>
      </c>
      <c r="C80" s="77"/>
      <c r="D80" s="93">
        <v>4</v>
      </c>
      <c r="E80" s="93">
        <v>20</v>
      </c>
    </row>
    <row r="81" spans="1:5" ht="18" x14ac:dyDescent="0.4">
      <c r="A81" s="68"/>
      <c r="B81" s="72" t="s">
        <v>122</v>
      </c>
      <c r="C81" s="77"/>
      <c r="D81" s="93">
        <v>8</v>
      </c>
      <c r="E81" s="93">
        <v>750</v>
      </c>
    </row>
    <row r="82" spans="1:5" ht="18" x14ac:dyDescent="0.4">
      <c r="A82" s="68"/>
      <c r="B82" s="72" t="s">
        <v>123</v>
      </c>
      <c r="C82" s="77"/>
      <c r="D82" s="93">
        <v>6</v>
      </c>
      <c r="E82" s="93">
        <v>1200</v>
      </c>
    </row>
    <row r="83" spans="1:5" ht="18" x14ac:dyDescent="0.4">
      <c r="A83" s="68"/>
      <c r="B83" s="72"/>
      <c r="C83" s="77"/>
      <c r="D83" s="93"/>
      <c r="E83" s="93"/>
    </row>
    <row r="84" spans="1:5" ht="18" x14ac:dyDescent="0.4">
      <c r="A84" s="69" t="s">
        <v>40</v>
      </c>
      <c r="B84" s="72"/>
      <c r="C84" s="77"/>
      <c r="D84" s="93"/>
      <c r="E84" s="93"/>
    </row>
    <row r="85" spans="1:5" ht="18" x14ac:dyDescent="0.4">
      <c r="A85" s="69" t="s">
        <v>41</v>
      </c>
      <c r="B85" s="72" t="s">
        <v>124</v>
      </c>
      <c r="C85" s="77"/>
      <c r="D85" s="93">
        <v>48</v>
      </c>
      <c r="E85" s="93">
        <v>750</v>
      </c>
    </row>
    <row r="86" spans="1:5" ht="18" x14ac:dyDescent="0.4">
      <c r="A86" s="69"/>
      <c r="B86" s="72"/>
      <c r="C86" s="77"/>
      <c r="D86" s="93"/>
      <c r="E86" s="93"/>
    </row>
    <row r="87" spans="1:5" ht="18" x14ac:dyDescent="0.4">
      <c r="A87" s="69" t="s">
        <v>42</v>
      </c>
      <c r="B87" s="72" t="s">
        <v>125</v>
      </c>
      <c r="C87" s="77"/>
      <c r="D87" s="93">
        <v>24</v>
      </c>
      <c r="E87" s="93">
        <v>50</v>
      </c>
    </row>
    <row r="88" spans="1:5" ht="18" x14ac:dyDescent="0.4">
      <c r="A88" s="69"/>
      <c r="B88" s="72" t="s">
        <v>126</v>
      </c>
      <c r="C88" s="77"/>
      <c r="D88" s="93">
        <v>50</v>
      </c>
      <c r="E88" s="93">
        <v>45</v>
      </c>
    </row>
    <row r="89" spans="1:5" ht="18" x14ac:dyDescent="0.4">
      <c r="A89" s="69"/>
      <c r="B89" s="72"/>
      <c r="C89" s="77"/>
      <c r="D89" s="93"/>
      <c r="E89" s="93"/>
    </row>
    <row r="90" spans="1:5" ht="18" x14ac:dyDescent="0.4">
      <c r="A90" s="69" t="s">
        <v>43</v>
      </c>
      <c r="B90" s="72" t="s">
        <v>127</v>
      </c>
      <c r="C90" s="77"/>
      <c r="D90" s="93"/>
      <c r="E90" s="93"/>
    </row>
    <row r="91" spans="1:5" ht="18" x14ac:dyDescent="0.4">
      <c r="A91" s="69"/>
      <c r="B91" s="72"/>
      <c r="C91" s="77"/>
      <c r="D91" s="93"/>
      <c r="E91" s="93"/>
    </row>
    <row r="92" spans="1:5" ht="18" x14ac:dyDescent="0.4">
      <c r="A92" s="69" t="s">
        <v>44</v>
      </c>
      <c r="B92" s="72" t="s">
        <v>128</v>
      </c>
      <c r="C92" s="77"/>
      <c r="D92" s="93">
        <v>12</v>
      </c>
      <c r="E92" s="93">
        <v>25</v>
      </c>
    </row>
    <row r="93" spans="1:5" ht="18" x14ac:dyDescent="0.4">
      <c r="A93" s="69"/>
      <c r="B93" s="72" t="s">
        <v>129</v>
      </c>
      <c r="C93" s="77"/>
      <c r="D93" s="93">
        <v>48</v>
      </c>
      <c r="E93" s="93">
        <v>450</v>
      </c>
    </row>
    <row r="94" spans="1:5" ht="18" x14ac:dyDescent="0.4">
      <c r="A94" s="69"/>
      <c r="B94" s="72"/>
      <c r="C94" s="77"/>
      <c r="D94" s="93"/>
      <c r="E94" s="93"/>
    </row>
    <row r="95" spans="1:5" ht="18" x14ac:dyDescent="0.4">
      <c r="A95" s="69" t="s">
        <v>45</v>
      </c>
      <c r="B95" s="72" t="s">
        <v>130</v>
      </c>
      <c r="C95" s="77"/>
      <c r="D95" s="93">
        <v>20</v>
      </c>
      <c r="E95" s="93">
        <v>2800</v>
      </c>
    </row>
    <row r="96" spans="1:5" ht="18" x14ac:dyDescent="0.4">
      <c r="A96" s="68"/>
      <c r="B96" s="72"/>
      <c r="C96" s="77"/>
      <c r="D96" s="93"/>
      <c r="E96" s="93"/>
    </row>
    <row r="97" spans="1:5" ht="18" x14ac:dyDescent="0.4">
      <c r="A97" s="69" t="s">
        <v>46</v>
      </c>
      <c r="B97" s="73" t="s">
        <v>131</v>
      </c>
      <c r="C97" s="77"/>
      <c r="D97" s="93">
        <v>20</v>
      </c>
      <c r="E97" s="93">
        <v>4250</v>
      </c>
    </row>
    <row r="98" spans="1:5" ht="18" x14ac:dyDescent="0.4">
      <c r="A98" s="68"/>
      <c r="B98" s="72" t="s">
        <v>132</v>
      </c>
      <c r="C98" s="77"/>
      <c r="D98" s="93">
        <v>30</v>
      </c>
      <c r="E98" s="93">
        <v>290</v>
      </c>
    </row>
    <row r="99" spans="1:5" ht="18" x14ac:dyDescent="0.4">
      <c r="A99" s="68"/>
      <c r="B99" s="72" t="s">
        <v>133</v>
      </c>
      <c r="C99" s="77"/>
      <c r="D99" s="93">
        <v>30</v>
      </c>
      <c r="E99" s="93">
        <v>300</v>
      </c>
    </row>
    <row r="100" spans="1:5" ht="18" x14ac:dyDescent="0.4">
      <c r="A100" s="68"/>
      <c r="B100" s="72" t="s">
        <v>134</v>
      </c>
      <c r="C100" s="77"/>
      <c r="D100" s="93"/>
      <c r="E100" s="93"/>
    </row>
    <row r="101" spans="1:5" ht="18" x14ac:dyDescent="0.4">
      <c r="A101" s="68"/>
      <c r="B101" s="72" t="s">
        <v>135</v>
      </c>
      <c r="C101" s="77"/>
      <c r="D101" s="93"/>
      <c r="E101" s="93"/>
    </row>
    <row r="102" spans="1:5" ht="18" x14ac:dyDescent="0.4">
      <c r="A102" s="68"/>
      <c r="B102" s="72" t="s">
        <v>136</v>
      </c>
      <c r="C102" s="77"/>
      <c r="D102" s="93"/>
      <c r="E102" s="93"/>
    </row>
    <row r="103" spans="1:5" ht="18" x14ac:dyDescent="0.4">
      <c r="A103" s="68"/>
      <c r="B103" s="72" t="s">
        <v>137</v>
      </c>
      <c r="C103" s="77"/>
      <c r="D103" s="93"/>
      <c r="E103" s="93"/>
    </row>
    <row r="104" spans="1:5" ht="18" x14ac:dyDescent="0.4">
      <c r="A104" s="69"/>
      <c r="B104" s="73" t="s">
        <v>138</v>
      </c>
      <c r="C104" s="77"/>
      <c r="D104" s="93">
        <v>25</v>
      </c>
      <c r="E104" s="93">
        <v>5500</v>
      </c>
    </row>
    <row r="105" spans="1:5" ht="18" x14ac:dyDescent="0.4">
      <c r="A105" s="68"/>
      <c r="B105" s="72" t="s">
        <v>139</v>
      </c>
      <c r="C105" s="77"/>
      <c r="D105" s="93">
        <v>30</v>
      </c>
      <c r="E105" s="93">
        <v>460</v>
      </c>
    </row>
    <row r="106" spans="1:5" ht="18" x14ac:dyDescent="0.4">
      <c r="A106" s="68"/>
      <c r="B106" s="72" t="s">
        <v>140</v>
      </c>
      <c r="C106" s="77"/>
      <c r="D106" s="93"/>
      <c r="E106" s="93"/>
    </row>
    <row r="107" spans="1:5" ht="18" x14ac:dyDescent="0.4">
      <c r="A107" s="68"/>
      <c r="B107" s="72" t="s">
        <v>141</v>
      </c>
      <c r="C107" s="77"/>
      <c r="D107" s="93"/>
      <c r="E107" s="93"/>
    </row>
    <row r="108" spans="1:5" ht="18" x14ac:dyDescent="0.4">
      <c r="A108" s="68"/>
      <c r="B108" s="72" t="s">
        <v>136</v>
      </c>
      <c r="C108" s="77"/>
      <c r="D108" s="93"/>
      <c r="E108" s="93"/>
    </row>
    <row r="109" spans="1:5" ht="18" x14ac:dyDescent="0.4">
      <c r="A109" s="68"/>
      <c r="B109" s="72" t="s">
        <v>142</v>
      </c>
      <c r="C109" s="77"/>
      <c r="D109" s="93"/>
      <c r="E109" s="93"/>
    </row>
    <row r="110" spans="1:5" ht="18" x14ac:dyDescent="0.4">
      <c r="A110" s="68"/>
      <c r="B110" s="72" t="s">
        <v>143</v>
      </c>
      <c r="C110" s="77"/>
      <c r="D110" s="93">
        <v>30</v>
      </c>
      <c r="E110" s="93">
        <v>300</v>
      </c>
    </row>
    <row r="111" spans="1:5" ht="18" x14ac:dyDescent="0.4">
      <c r="A111" s="68"/>
      <c r="B111" s="72"/>
      <c r="C111" s="77"/>
      <c r="D111" s="93"/>
      <c r="E111" s="93"/>
    </row>
    <row r="112" spans="1:5" ht="18" x14ac:dyDescent="0.4">
      <c r="A112" s="69" t="s">
        <v>47</v>
      </c>
      <c r="B112" s="72" t="s">
        <v>144</v>
      </c>
      <c r="C112" s="77"/>
      <c r="D112" s="93">
        <v>20</v>
      </c>
      <c r="E112" s="93">
        <v>1890</v>
      </c>
    </row>
    <row r="113" spans="1:5" ht="18" x14ac:dyDescent="0.4">
      <c r="A113" s="68"/>
      <c r="B113" s="72" t="s">
        <v>145</v>
      </c>
      <c r="C113" s="77"/>
      <c r="D113" s="106">
        <v>1</v>
      </c>
      <c r="E113" s="93">
        <v>75</v>
      </c>
    </row>
    <row r="114" spans="1:5" ht="18" x14ac:dyDescent="0.4">
      <c r="A114" s="68"/>
      <c r="B114" s="72" t="s">
        <v>146</v>
      </c>
      <c r="C114" s="77"/>
      <c r="D114" s="93">
        <v>20</v>
      </c>
      <c r="E114" s="93">
        <v>150</v>
      </c>
    </row>
    <row r="115" spans="1:5" ht="18" x14ac:dyDescent="0.4">
      <c r="A115" s="68"/>
      <c r="B115" s="72" t="s">
        <v>147</v>
      </c>
      <c r="C115" s="77"/>
      <c r="D115" s="93">
        <v>10</v>
      </c>
      <c r="E115" s="93">
        <v>180</v>
      </c>
    </row>
    <row r="116" spans="1:5" ht="18" x14ac:dyDescent="0.4">
      <c r="A116" s="68"/>
      <c r="B116" s="72" t="s">
        <v>148</v>
      </c>
      <c r="C116" s="77"/>
      <c r="D116" s="93">
        <v>10</v>
      </c>
      <c r="E116" s="93">
        <v>360</v>
      </c>
    </row>
    <row r="117" spans="1:5" ht="18" x14ac:dyDescent="0.4">
      <c r="A117" s="68" t="s">
        <v>48</v>
      </c>
      <c r="B117" s="72" t="s">
        <v>149</v>
      </c>
      <c r="C117" s="77"/>
      <c r="D117" s="93">
        <v>5</v>
      </c>
      <c r="E117" s="93">
        <v>75</v>
      </c>
    </row>
    <row r="118" spans="1:5" ht="18" x14ac:dyDescent="0.4">
      <c r="A118" s="68" t="s">
        <v>48</v>
      </c>
      <c r="B118" s="72" t="s">
        <v>150</v>
      </c>
      <c r="C118" s="77"/>
      <c r="D118" s="93">
        <v>20</v>
      </c>
      <c r="E118" s="93">
        <v>1750</v>
      </c>
    </row>
    <row r="119" spans="1:5" ht="18" x14ac:dyDescent="0.4">
      <c r="A119" s="68"/>
      <c r="B119" s="72"/>
      <c r="C119" s="77"/>
      <c r="D119" s="93"/>
      <c r="E119" s="93"/>
    </row>
    <row r="120" spans="1:5" ht="18" x14ac:dyDescent="0.4">
      <c r="A120" s="69" t="s">
        <v>49</v>
      </c>
      <c r="B120" s="72" t="s">
        <v>151</v>
      </c>
      <c r="C120" s="77"/>
      <c r="D120" s="93">
        <v>5</v>
      </c>
      <c r="E120" s="93">
        <v>72</v>
      </c>
    </row>
    <row r="121" spans="1:5" ht="18" x14ac:dyDescent="0.4">
      <c r="A121" s="68"/>
      <c r="B121" s="72" t="s">
        <v>152</v>
      </c>
      <c r="C121" s="77"/>
      <c r="D121" s="93">
        <v>1</v>
      </c>
      <c r="E121" s="93">
        <v>25</v>
      </c>
    </row>
    <row r="122" spans="1:5" ht="18" x14ac:dyDescent="0.4">
      <c r="A122" s="68"/>
      <c r="B122" s="72" t="s">
        <v>153</v>
      </c>
      <c r="C122" s="77"/>
      <c r="D122" s="93">
        <v>2</v>
      </c>
      <c r="E122" s="93">
        <v>75</v>
      </c>
    </row>
    <row r="123" spans="1:5" ht="18" x14ac:dyDescent="0.4">
      <c r="A123" s="68"/>
      <c r="B123" s="72" t="s">
        <v>154</v>
      </c>
      <c r="C123" s="77"/>
      <c r="D123" s="93">
        <v>10</v>
      </c>
      <c r="E123" s="93">
        <v>75</v>
      </c>
    </row>
    <row r="124" spans="1:5" ht="18" x14ac:dyDescent="0.4">
      <c r="A124" s="68"/>
      <c r="B124" s="72" t="s">
        <v>155</v>
      </c>
      <c r="C124" s="77"/>
      <c r="D124" s="93">
        <v>4</v>
      </c>
      <c r="E124" s="93">
        <v>65</v>
      </c>
    </row>
    <row r="125" spans="1:5" ht="18" x14ac:dyDescent="0.4">
      <c r="A125" s="68"/>
      <c r="B125" s="72" t="s">
        <v>156</v>
      </c>
      <c r="C125" s="77"/>
      <c r="D125" s="93">
        <v>20</v>
      </c>
      <c r="E125" s="93">
        <v>240</v>
      </c>
    </row>
    <row r="126" spans="1:5" ht="18" x14ac:dyDescent="0.4">
      <c r="A126" s="68"/>
      <c r="B126" s="72" t="s">
        <v>157</v>
      </c>
      <c r="C126" s="77"/>
      <c r="D126" s="93">
        <v>1</v>
      </c>
      <c r="E126" s="93">
        <v>175</v>
      </c>
    </row>
    <row r="127" spans="1:5" ht="18" x14ac:dyDescent="0.4">
      <c r="A127" s="68"/>
      <c r="B127" s="72"/>
      <c r="C127" s="77"/>
      <c r="D127" s="93"/>
      <c r="E127" s="93"/>
    </row>
    <row r="128" spans="1:5" ht="18" x14ac:dyDescent="0.4">
      <c r="A128" s="69" t="s">
        <v>50</v>
      </c>
      <c r="B128" s="72" t="s">
        <v>158</v>
      </c>
      <c r="C128" s="77"/>
      <c r="D128" s="93">
        <v>15</v>
      </c>
      <c r="E128" s="93">
        <v>375</v>
      </c>
    </row>
    <row r="129" spans="1:5" ht="18" x14ac:dyDescent="0.4">
      <c r="A129" s="68"/>
      <c r="B129" s="72" t="s">
        <v>159</v>
      </c>
      <c r="C129" s="77"/>
      <c r="D129" s="93">
        <v>15</v>
      </c>
      <c r="E129" s="93">
        <v>135</v>
      </c>
    </row>
    <row r="130" spans="1:5" ht="18" x14ac:dyDescent="0.4">
      <c r="A130" s="68"/>
      <c r="B130" s="72" t="s">
        <v>160</v>
      </c>
      <c r="C130" s="77"/>
      <c r="D130" s="93">
        <v>5</v>
      </c>
      <c r="E130" s="93">
        <v>25</v>
      </c>
    </row>
    <row r="131" spans="1:5" ht="18" x14ac:dyDescent="0.4">
      <c r="A131" s="68"/>
      <c r="B131" s="72" t="s">
        <v>161</v>
      </c>
      <c r="C131" s="77"/>
      <c r="D131" s="93">
        <v>5</v>
      </c>
      <c r="E131" s="93">
        <v>25</v>
      </c>
    </row>
    <row r="132" spans="1:5" ht="18" x14ac:dyDescent="0.4">
      <c r="A132" s="68"/>
      <c r="B132" s="72"/>
      <c r="C132" s="77"/>
      <c r="D132" s="93"/>
      <c r="E132" s="93"/>
    </row>
    <row r="133" spans="1:5" ht="18" x14ac:dyDescent="0.4">
      <c r="A133" s="68"/>
      <c r="B133" s="72" t="s">
        <v>162</v>
      </c>
      <c r="C133" s="77"/>
      <c r="D133" s="93"/>
      <c r="E133" s="93"/>
    </row>
    <row r="134" spans="1:5" ht="18" x14ac:dyDescent="0.4">
      <c r="A134" s="68"/>
      <c r="B134" s="72"/>
      <c r="C134" s="77"/>
      <c r="D134" s="93"/>
      <c r="E134" s="93"/>
    </row>
    <row r="135" spans="1:5" ht="18" x14ac:dyDescent="0.4">
      <c r="A135" s="70"/>
      <c r="B135" s="74"/>
      <c r="C135" s="77"/>
      <c r="D135" s="107"/>
      <c r="E135" s="93"/>
    </row>
    <row r="136" spans="1:5" ht="18" x14ac:dyDescent="0.4">
      <c r="A136" s="70" t="s">
        <v>51</v>
      </c>
      <c r="B136" s="74" t="s">
        <v>163</v>
      </c>
      <c r="C136" s="81"/>
      <c r="D136" s="107">
        <v>4</v>
      </c>
      <c r="E136" s="93">
        <v>150</v>
      </c>
    </row>
    <row r="137" spans="1:5" ht="18" x14ac:dyDescent="0.4">
      <c r="A137" s="70" t="s">
        <v>52</v>
      </c>
      <c r="B137" s="75" t="s">
        <v>164</v>
      </c>
      <c r="C137" s="135"/>
      <c r="D137" s="107">
        <v>1</v>
      </c>
      <c r="E137" s="93">
        <v>13</v>
      </c>
    </row>
    <row r="138" spans="1:5" ht="18.5" thickBot="1" x14ac:dyDescent="0.45">
      <c r="A138" s="71" t="s">
        <v>53</v>
      </c>
      <c r="B138" s="76" t="s">
        <v>164</v>
      </c>
      <c r="C138" s="135"/>
      <c r="D138" s="107">
        <v>1</v>
      </c>
      <c r="E138" s="107">
        <v>75</v>
      </c>
    </row>
    <row r="139" spans="1:5" x14ac:dyDescent="0.4">
      <c r="A139" s="136" t="s">
        <v>212</v>
      </c>
      <c r="B139" s="137"/>
      <c r="C139" s="137"/>
      <c r="D139" s="137"/>
      <c r="E139" s="137"/>
    </row>
    <row r="140" spans="1:5" ht="18" x14ac:dyDescent="0.4">
      <c r="A140" s="138" t="s">
        <v>41</v>
      </c>
      <c r="B140" s="139" t="s">
        <v>213</v>
      </c>
      <c r="C140" s="140"/>
      <c r="D140" s="93"/>
      <c r="E140" s="141"/>
    </row>
    <row r="141" spans="1:5" ht="18" x14ac:dyDescent="0.4">
      <c r="A141" s="138" t="s">
        <v>214</v>
      </c>
      <c r="B141" s="139" t="s">
        <v>215</v>
      </c>
      <c r="C141" s="140"/>
      <c r="D141" s="93"/>
      <c r="E141" s="141"/>
    </row>
    <row r="142" spans="1:5" ht="18" x14ac:dyDescent="0.4">
      <c r="A142" s="138" t="s">
        <v>216</v>
      </c>
      <c r="B142" s="139" t="s">
        <v>217</v>
      </c>
      <c r="C142" s="140"/>
      <c r="D142" s="93"/>
      <c r="E142" s="141"/>
    </row>
    <row r="143" spans="1:5" ht="18" x14ac:dyDescent="0.4">
      <c r="A143" s="138" t="s">
        <v>218</v>
      </c>
      <c r="B143" s="139" t="s">
        <v>219</v>
      </c>
      <c r="C143" s="140"/>
      <c r="D143" s="93"/>
      <c r="E143" s="141"/>
    </row>
    <row r="144" spans="1:5" ht="18" x14ac:dyDescent="0.4">
      <c r="A144" s="138"/>
      <c r="B144" s="139"/>
      <c r="C144" s="142"/>
      <c r="D144" s="143"/>
      <c r="E144" s="143"/>
    </row>
    <row r="145" spans="4:5" x14ac:dyDescent="0.4">
      <c r="D145" s="144"/>
      <c r="E145" s="145"/>
    </row>
  </sheetData>
  <printOptions gridLines="1"/>
  <pageMargins left="0.70866141732283472" right="0.70866141732283472" top="0.74803149606299213" bottom="0.74803149606299213" header="0.31496062992125984" footer="0.31496062992125984"/>
  <pageSetup paperSize="9" scale="53" fitToHeight="6"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C00000"/>
  </sheetPr>
  <dimension ref="A1:AI29"/>
  <sheetViews>
    <sheetView zoomScale="60" zoomScaleNormal="60" workbookViewId="0">
      <selection activeCell="E23" sqref="E23"/>
    </sheetView>
  </sheetViews>
  <sheetFormatPr defaultColWidth="13.1796875" defaultRowHeight="16" x14ac:dyDescent="0.4"/>
  <cols>
    <col min="1" max="1" width="31.1796875" style="109" bestFit="1" customWidth="1"/>
    <col min="2" max="2" width="107.81640625" style="109" customWidth="1"/>
    <col min="3" max="3" width="14" style="109" customWidth="1"/>
    <col min="4" max="16384" width="13.1796875" style="109"/>
  </cols>
  <sheetData>
    <row r="1" spans="1:35" ht="30" x14ac:dyDescent="0.4">
      <c r="B1" s="289" t="s">
        <v>273</v>
      </c>
      <c r="C1" s="290"/>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7"/>
    </row>
    <row r="2" spans="1:35" x14ac:dyDescent="0.4">
      <c r="A2" s="148"/>
      <c r="B2" s="149"/>
      <c r="C2" s="150"/>
    </row>
    <row r="3" spans="1:35" x14ac:dyDescent="0.4">
      <c r="A3" s="151"/>
      <c r="B3" s="152"/>
      <c r="C3" s="151"/>
    </row>
    <row r="4" spans="1:35" x14ac:dyDescent="0.4">
      <c r="A4" s="151"/>
      <c r="B4" s="152"/>
      <c r="C4" s="151"/>
    </row>
    <row r="5" spans="1:35" x14ac:dyDescent="0.4">
      <c r="A5" s="151"/>
      <c r="B5" s="152"/>
      <c r="C5" s="151"/>
    </row>
    <row r="6" spans="1:35" x14ac:dyDescent="0.4">
      <c r="A6" s="151"/>
      <c r="B6" s="154"/>
      <c r="C6" s="151"/>
    </row>
    <row r="7" spans="1:35" x14ac:dyDescent="0.4">
      <c r="A7" s="132" t="s">
        <v>165</v>
      </c>
      <c r="B7" s="133" t="s">
        <v>166</v>
      </c>
      <c r="C7" s="155" t="s">
        <v>274</v>
      </c>
    </row>
    <row r="8" spans="1:35" ht="22.5" x14ac:dyDescent="0.45">
      <c r="A8" s="67" t="s">
        <v>224</v>
      </c>
      <c r="B8" s="77" t="s">
        <v>275</v>
      </c>
      <c r="C8" s="164" t="s">
        <v>21</v>
      </c>
    </row>
    <row r="9" spans="1:35" ht="22.5" x14ac:dyDescent="0.45">
      <c r="A9" s="68"/>
      <c r="B9" s="77" t="s">
        <v>276</v>
      </c>
      <c r="C9" s="164">
        <v>5</v>
      </c>
    </row>
    <row r="10" spans="1:35" ht="22.5" x14ac:dyDescent="0.45">
      <c r="A10" s="68"/>
      <c r="B10" s="77" t="s">
        <v>277</v>
      </c>
      <c r="C10" s="164">
        <v>4</v>
      </c>
    </row>
    <row r="11" spans="1:35" ht="22.5" x14ac:dyDescent="0.45">
      <c r="A11" s="68"/>
      <c r="B11" s="77" t="s">
        <v>278</v>
      </c>
      <c r="C11" s="164">
        <v>6</v>
      </c>
    </row>
    <row r="12" spans="1:35" ht="22.5" x14ac:dyDescent="0.45">
      <c r="A12" s="68"/>
      <c r="B12" s="77" t="s">
        <v>279</v>
      </c>
      <c r="C12" s="164">
        <v>6</v>
      </c>
    </row>
    <row r="13" spans="1:35" ht="22.5" x14ac:dyDescent="0.45">
      <c r="A13" s="68"/>
      <c r="B13" s="77" t="s">
        <v>280</v>
      </c>
      <c r="C13" s="164">
        <v>5</v>
      </c>
    </row>
    <row r="14" spans="1:35" ht="22.5" x14ac:dyDescent="0.45">
      <c r="A14" s="68"/>
      <c r="B14" s="77"/>
      <c r="C14" s="164" t="s">
        <v>21</v>
      </c>
    </row>
    <row r="15" spans="1:35" ht="22.5" x14ac:dyDescent="0.45">
      <c r="A15" s="68" t="s">
        <v>281</v>
      </c>
      <c r="B15" s="77" t="s">
        <v>282</v>
      </c>
      <c r="C15" s="164">
        <v>5</v>
      </c>
    </row>
    <row r="16" spans="1:35" ht="22.5" x14ac:dyDescent="0.45">
      <c r="A16" s="68"/>
      <c r="B16" s="77"/>
      <c r="C16" s="164" t="s">
        <v>21</v>
      </c>
    </row>
    <row r="17" spans="1:3" ht="22.5" x14ac:dyDescent="0.45">
      <c r="A17" s="68" t="s">
        <v>283</v>
      </c>
      <c r="B17" s="77" t="s">
        <v>284</v>
      </c>
      <c r="C17" s="164">
        <v>5</v>
      </c>
    </row>
    <row r="18" spans="1:3" ht="22.5" x14ac:dyDescent="0.45">
      <c r="A18" s="68"/>
      <c r="B18" s="77" t="s">
        <v>285</v>
      </c>
      <c r="C18" s="164">
        <v>5</v>
      </c>
    </row>
    <row r="19" spans="1:3" ht="22.5" x14ac:dyDescent="0.45">
      <c r="A19" s="68"/>
      <c r="B19" s="77" t="s">
        <v>286</v>
      </c>
      <c r="C19" s="164">
        <v>4</v>
      </c>
    </row>
    <row r="20" spans="1:3" ht="22.5" x14ac:dyDescent="0.45">
      <c r="A20" s="68"/>
      <c r="B20" s="77" t="s">
        <v>287</v>
      </c>
      <c r="C20" s="164">
        <v>5</v>
      </c>
    </row>
    <row r="21" spans="1:3" ht="22.5" x14ac:dyDescent="0.45">
      <c r="A21" s="68"/>
      <c r="B21" s="77" t="s">
        <v>288</v>
      </c>
      <c r="C21" s="164">
        <v>3</v>
      </c>
    </row>
    <row r="22" spans="1:3" ht="22.5" x14ac:dyDescent="0.45">
      <c r="A22" s="68"/>
      <c r="B22" s="77"/>
      <c r="C22" s="164" t="s">
        <v>21</v>
      </c>
    </row>
    <row r="23" spans="1:3" ht="22.5" x14ac:dyDescent="0.45">
      <c r="A23" s="68" t="s">
        <v>40</v>
      </c>
      <c r="B23" s="77" t="s">
        <v>289</v>
      </c>
      <c r="C23" s="164">
        <v>5</v>
      </c>
    </row>
    <row r="24" spans="1:3" ht="22.5" x14ac:dyDescent="0.45">
      <c r="A24" s="68"/>
      <c r="B24" s="77" t="s">
        <v>290</v>
      </c>
      <c r="C24" s="164">
        <v>4</v>
      </c>
    </row>
    <row r="25" spans="1:3" ht="22.5" x14ac:dyDescent="0.45">
      <c r="A25" s="68"/>
      <c r="B25" s="77" t="s">
        <v>291</v>
      </c>
      <c r="C25" s="164">
        <v>6</v>
      </c>
    </row>
    <row r="26" spans="1:3" ht="22.5" x14ac:dyDescent="0.45">
      <c r="A26" s="68"/>
      <c r="B26" s="77" t="s">
        <v>292</v>
      </c>
      <c r="C26" s="164">
        <v>4</v>
      </c>
    </row>
    <row r="27" spans="1:3" ht="22.5" x14ac:dyDescent="0.45">
      <c r="A27" s="68"/>
      <c r="B27" s="77" t="s">
        <v>293</v>
      </c>
      <c r="C27" s="164">
        <v>8</v>
      </c>
    </row>
    <row r="28" spans="1:3" ht="22.5" x14ac:dyDescent="0.45">
      <c r="A28" s="68"/>
      <c r="B28" s="77"/>
      <c r="C28" s="165"/>
    </row>
    <row r="29" spans="1:3" ht="22.5" x14ac:dyDescent="0.45">
      <c r="A29" s="68"/>
      <c r="B29" s="77"/>
      <c r="C29" s="165"/>
    </row>
  </sheetData>
  <mergeCells count="1">
    <mergeCell ref="B1:C1"/>
  </mergeCells>
  <conditionalFormatting sqref="C8:C27">
    <cfRule type="cellIs" dxfId="7" priority="1" operator="equal">
      <formula>8</formula>
    </cfRule>
    <cfRule type="cellIs" dxfId="6" priority="2" operator="equal">
      <formula>9</formula>
    </cfRule>
    <cfRule type="cellIs" dxfId="5" priority="3" operator="equal">
      <formula>6</formula>
    </cfRule>
    <cfRule type="cellIs" dxfId="4" priority="4" operator="equal">
      <formula>5</formula>
    </cfRule>
    <cfRule type="cellIs" dxfId="3" priority="5" operator="equal">
      <formula>4</formula>
    </cfRule>
    <cfRule type="cellIs" dxfId="2" priority="6" operator="equal">
      <formula>3</formula>
    </cfRule>
    <cfRule type="cellIs" dxfId="1" priority="7" operator="equal">
      <formula>2</formula>
    </cfRule>
    <cfRule type="cellIs" dxfId="0" priority="8" operator="equal">
      <formula>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AM74"/>
  <sheetViews>
    <sheetView zoomScale="70" zoomScaleNormal="70" workbookViewId="0">
      <selection activeCell="G20" sqref="G20:G74"/>
    </sheetView>
  </sheetViews>
  <sheetFormatPr defaultColWidth="13.1796875" defaultRowHeight="16" x14ac:dyDescent="0.4"/>
  <cols>
    <col min="1" max="1" width="28.1796875" style="109" customWidth="1"/>
    <col min="2" max="2" width="52.453125" style="109" bestFit="1" customWidth="1"/>
    <col min="3" max="3" width="22.453125" style="109" customWidth="1"/>
    <col min="4" max="16384" width="13.1796875" style="109"/>
  </cols>
  <sheetData>
    <row r="1" spans="1:39" ht="30" x14ac:dyDescent="0.4">
      <c r="B1" s="289" t="s">
        <v>220</v>
      </c>
      <c r="C1" s="290"/>
      <c r="D1" s="290"/>
      <c r="E1" s="290"/>
      <c r="F1" s="290"/>
      <c r="G1" s="290"/>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7"/>
    </row>
    <row r="2" spans="1:39" x14ac:dyDescent="0.4">
      <c r="A2" s="148"/>
      <c r="B2" s="149"/>
      <c r="C2" s="150"/>
      <c r="D2" s="149"/>
      <c r="E2" s="149"/>
      <c r="F2" s="149"/>
      <c r="G2" s="149"/>
    </row>
    <row r="3" spans="1:39" x14ac:dyDescent="0.4">
      <c r="A3" s="151"/>
      <c r="B3" s="152"/>
      <c r="C3" s="151"/>
      <c r="D3" s="153"/>
      <c r="E3" s="151"/>
      <c r="F3" s="153"/>
      <c r="G3" s="151"/>
    </row>
    <row r="4" spans="1:39" x14ac:dyDescent="0.4">
      <c r="A4" s="151"/>
      <c r="B4" s="152" t="s">
        <v>221</v>
      </c>
      <c r="C4" s="151"/>
      <c r="D4" s="153"/>
      <c r="E4" s="151"/>
      <c r="F4" s="153"/>
      <c r="G4" s="151"/>
    </row>
    <row r="5" spans="1:39" x14ac:dyDescent="0.4">
      <c r="A5" s="151"/>
      <c r="B5" s="152"/>
      <c r="C5" s="151"/>
      <c r="D5" s="153"/>
      <c r="E5" s="151"/>
      <c r="F5" s="153"/>
      <c r="G5" s="151"/>
    </row>
    <row r="6" spans="1:39" x14ac:dyDescent="0.4">
      <c r="A6" s="151"/>
      <c r="B6" s="154"/>
      <c r="C6" s="151"/>
      <c r="D6" s="153"/>
      <c r="E6" s="151"/>
      <c r="F6" s="153"/>
      <c r="G6" s="151"/>
    </row>
    <row r="7" spans="1:39" x14ac:dyDescent="0.4">
      <c r="A7" s="132" t="s">
        <v>165</v>
      </c>
      <c r="B7" s="133" t="s">
        <v>166</v>
      </c>
      <c r="C7" s="155" t="s">
        <v>222</v>
      </c>
      <c r="D7" s="134" t="s">
        <v>196</v>
      </c>
      <c r="E7" s="156" t="s">
        <v>223</v>
      </c>
      <c r="F7" s="134" t="s">
        <v>208</v>
      </c>
      <c r="G7" s="134" t="s">
        <v>209</v>
      </c>
    </row>
    <row r="8" spans="1:39" x14ac:dyDescent="0.4">
      <c r="A8" s="67" t="s">
        <v>224</v>
      </c>
      <c r="B8" s="77" t="s">
        <v>225</v>
      </c>
      <c r="C8" s="83" t="s">
        <v>226</v>
      </c>
      <c r="D8" s="85">
        <v>2014</v>
      </c>
      <c r="E8" s="93" t="s">
        <v>19</v>
      </c>
      <c r="F8" s="93">
        <v>50</v>
      </c>
      <c r="G8" s="157">
        <v>130</v>
      </c>
    </row>
    <row r="9" spans="1:39" x14ac:dyDescent="0.4">
      <c r="A9" s="68"/>
      <c r="B9" s="77" t="s">
        <v>227</v>
      </c>
      <c r="C9" s="83" t="s">
        <v>226</v>
      </c>
      <c r="D9" s="85">
        <v>2014</v>
      </c>
      <c r="E9" s="93" t="s">
        <v>19</v>
      </c>
      <c r="F9" s="93">
        <v>50</v>
      </c>
      <c r="G9" s="157">
        <v>70</v>
      </c>
    </row>
    <row r="10" spans="1:39" x14ac:dyDescent="0.4">
      <c r="A10" s="68"/>
      <c r="B10" s="77" t="s">
        <v>228</v>
      </c>
      <c r="C10" s="83" t="s">
        <v>226</v>
      </c>
      <c r="D10" s="85">
        <v>2014</v>
      </c>
      <c r="E10" s="93" t="s">
        <v>19</v>
      </c>
      <c r="F10" s="93">
        <v>50</v>
      </c>
      <c r="G10" s="157">
        <v>80</v>
      </c>
    </row>
    <row r="11" spans="1:39" x14ac:dyDescent="0.4">
      <c r="A11" s="68"/>
      <c r="B11" s="77" t="s">
        <v>229</v>
      </c>
      <c r="C11" s="83" t="s">
        <v>230</v>
      </c>
      <c r="D11" s="85">
        <v>2014</v>
      </c>
      <c r="E11" s="93" t="s">
        <v>19</v>
      </c>
      <c r="F11" s="93">
        <v>50</v>
      </c>
      <c r="G11" s="157">
        <v>50</v>
      </c>
    </row>
    <row r="12" spans="1:39" x14ac:dyDescent="0.4">
      <c r="A12" s="68" t="s">
        <v>31</v>
      </c>
      <c r="B12" s="77" t="s">
        <v>231</v>
      </c>
      <c r="C12" s="83" t="s">
        <v>230</v>
      </c>
      <c r="D12" s="85">
        <v>2014</v>
      </c>
      <c r="E12" s="93" t="s">
        <v>19</v>
      </c>
      <c r="F12" s="93">
        <v>50</v>
      </c>
      <c r="G12" s="157">
        <v>55</v>
      </c>
    </row>
    <row r="13" spans="1:39" x14ac:dyDescent="0.4">
      <c r="A13" s="68"/>
      <c r="B13" s="77" t="s">
        <v>232</v>
      </c>
      <c r="C13" s="83" t="s">
        <v>233</v>
      </c>
      <c r="D13" s="85">
        <v>2014</v>
      </c>
      <c r="E13" s="93" t="s">
        <v>19</v>
      </c>
      <c r="F13" s="93">
        <v>50</v>
      </c>
      <c r="G13" s="157">
        <v>105</v>
      </c>
    </row>
    <row r="14" spans="1:39" x14ac:dyDescent="0.4">
      <c r="A14" s="68"/>
      <c r="B14" s="77" t="s">
        <v>81</v>
      </c>
      <c r="C14" s="83" t="s">
        <v>230</v>
      </c>
      <c r="D14" s="85">
        <v>2014</v>
      </c>
      <c r="E14" s="93" t="s">
        <v>19</v>
      </c>
      <c r="F14" s="93">
        <v>30</v>
      </c>
      <c r="G14" s="157">
        <v>52</v>
      </c>
    </row>
    <row r="15" spans="1:39" x14ac:dyDescent="0.4">
      <c r="A15" s="68"/>
      <c r="B15" s="77" t="s">
        <v>82</v>
      </c>
      <c r="C15" s="83" t="s">
        <v>230</v>
      </c>
      <c r="D15" s="85">
        <v>2014</v>
      </c>
      <c r="E15" s="93" t="s">
        <v>19</v>
      </c>
      <c r="F15" s="93">
        <v>30</v>
      </c>
      <c r="G15" s="157">
        <v>21</v>
      </c>
    </row>
    <row r="16" spans="1:39" x14ac:dyDescent="0.4">
      <c r="A16" s="68"/>
      <c r="B16" s="77" t="s">
        <v>87</v>
      </c>
      <c r="C16" s="83" t="s">
        <v>234</v>
      </c>
      <c r="D16" s="85">
        <v>2014</v>
      </c>
      <c r="E16" s="93" t="s">
        <v>20</v>
      </c>
      <c r="F16" s="93">
        <v>30</v>
      </c>
      <c r="G16" s="157">
        <v>95</v>
      </c>
    </row>
    <row r="17" spans="1:7" x14ac:dyDescent="0.4">
      <c r="A17" s="68"/>
      <c r="B17" s="77" t="s">
        <v>235</v>
      </c>
      <c r="C17" s="83" t="s">
        <v>234</v>
      </c>
      <c r="D17" s="85">
        <v>2014</v>
      </c>
      <c r="E17" s="93" t="s">
        <v>20</v>
      </c>
      <c r="F17" s="93">
        <v>30</v>
      </c>
      <c r="G17" s="157">
        <v>52</v>
      </c>
    </row>
    <row r="18" spans="1:7" x14ac:dyDescent="0.4">
      <c r="A18" s="68"/>
      <c r="B18" s="77" t="s">
        <v>90</v>
      </c>
      <c r="C18" s="83" t="s">
        <v>233</v>
      </c>
      <c r="D18" s="85">
        <v>2014</v>
      </c>
      <c r="E18" s="93" t="s">
        <v>12</v>
      </c>
      <c r="F18" s="93">
        <v>30</v>
      </c>
      <c r="G18" s="157">
        <v>80</v>
      </c>
    </row>
    <row r="19" spans="1:7" x14ac:dyDescent="0.4">
      <c r="A19" s="68"/>
      <c r="B19" s="77" t="s">
        <v>92</v>
      </c>
      <c r="C19" s="83" t="s">
        <v>236</v>
      </c>
      <c r="D19" s="85">
        <v>2014</v>
      </c>
      <c r="E19" s="93" t="s">
        <v>191</v>
      </c>
      <c r="F19" s="93">
        <v>1</v>
      </c>
      <c r="G19" s="157">
        <v>275</v>
      </c>
    </row>
    <row r="20" spans="1:7" x14ac:dyDescent="0.4">
      <c r="A20" s="68" t="s">
        <v>237</v>
      </c>
      <c r="B20" s="77" t="s">
        <v>238</v>
      </c>
      <c r="C20" s="83" t="s">
        <v>230</v>
      </c>
      <c r="D20" s="85">
        <v>2014</v>
      </c>
      <c r="E20" s="93" t="s">
        <v>19</v>
      </c>
      <c r="F20" s="93">
        <v>30</v>
      </c>
      <c r="G20" s="157">
        <v>40</v>
      </c>
    </row>
    <row r="21" spans="1:7" x14ac:dyDescent="0.4">
      <c r="A21" s="68"/>
      <c r="B21" s="77" t="s">
        <v>239</v>
      </c>
      <c r="C21" s="83" t="s">
        <v>210</v>
      </c>
      <c r="D21" s="85">
        <v>2014</v>
      </c>
      <c r="E21" s="93" t="s">
        <v>19</v>
      </c>
      <c r="F21" s="93">
        <v>20</v>
      </c>
      <c r="G21" s="157">
        <v>55</v>
      </c>
    </row>
    <row r="22" spans="1:7" x14ac:dyDescent="0.4">
      <c r="A22" s="68"/>
      <c r="B22" s="77" t="s">
        <v>94</v>
      </c>
      <c r="C22" s="83" t="s">
        <v>234</v>
      </c>
      <c r="D22" s="85">
        <v>2014</v>
      </c>
      <c r="E22" s="93" t="s">
        <v>20</v>
      </c>
      <c r="F22" s="93">
        <v>30</v>
      </c>
      <c r="G22" s="157">
        <v>70</v>
      </c>
    </row>
    <row r="23" spans="1:7" x14ac:dyDescent="0.4">
      <c r="A23" s="68"/>
      <c r="B23" s="77" t="s">
        <v>95</v>
      </c>
      <c r="C23" s="83" t="s">
        <v>234</v>
      </c>
      <c r="D23" s="85">
        <v>2014</v>
      </c>
      <c r="E23" s="93" t="s">
        <v>20</v>
      </c>
      <c r="F23" s="93">
        <v>30</v>
      </c>
      <c r="G23" s="157">
        <v>45</v>
      </c>
    </row>
    <row r="24" spans="1:7" x14ac:dyDescent="0.4">
      <c r="A24" s="68" t="s">
        <v>34</v>
      </c>
      <c r="B24" s="77" t="s">
        <v>240</v>
      </c>
      <c r="C24" s="83" t="s">
        <v>230</v>
      </c>
      <c r="D24" s="85">
        <v>2014</v>
      </c>
      <c r="E24" s="93" t="s">
        <v>12</v>
      </c>
      <c r="F24" s="93">
        <v>25</v>
      </c>
      <c r="G24" s="157">
        <v>450</v>
      </c>
    </row>
    <row r="25" spans="1:7" x14ac:dyDescent="0.4">
      <c r="A25" s="68"/>
      <c r="B25" s="77" t="s">
        <v>97</v>
      </c>
      <c r="C25" s="83" t="s">
        <v>230</v>
      </c>
      <c r="D25" s="85">
        <v>2014</v>
      </c>
      <c r="E25" s="93" t="s">
        <v>12</v>
      </c>
      <c r="F25" s="93">
        <v>30</v>
      </c>
      <c r="G25" s="157">
        <v>680</v>
      </c>
    </row>
    <row r="26" spans="1:7" x14ac:dyDescent="0.4">
      <c r="A26" s="68"/>
      <c r="B26" s="77" t="s">
        <v>241</v>
      </c>
      <c r="C26" s="83" t="s">
        <v>210</v>
      </c>
      <c r="D26" s="85">
        <v>2014</v>
      </c>
      <c r="E26" s="93" t="s">
        <v>12</v>
      </c>
      <c r="F26" s="93">
        <v>50</v>
      </c>
      <c r="G26" s="157">
        <v>400</v>
      </c>
    </row>
    <row r="27" spans="1:7" x14ac:dyDescent="0.4">
      <c r="A27" s="68" t="s">
        <v>35</v>
      </c>
      <c r="B27" s="77" t="s">
        <v>99</v>
      </c>
      <c r="C27" s="83" t="s">
        <v>230</v>
      </c>
      <c r="D27" s="85">
        <v>2014</v>
      </c>
      <c r="E27" s="93" t="s">
        <v>12</v>
      </c>
      <c r="F27" s="93">
        <v>30</v>
      </c>
      <c r="G27" s="157">
        <v>110</v>
      </c>
    </row>
    <row r="28" spans="1:7" x14ac:dyDescent="0.4">
      <c r="A28" s="68"/>
      <c r="B28" s="77" t="s">
        <v>100</v>
      </c>
      <c r="C28" s="83" t="s">
        <v>233</v>
      </c>
      <c r="D28" s="85">
        <v>2014</v>
      </c>
      <c r="E28" s="93" t="s">
        <v>20</v>
      </c>
      <c r="F28" s="93">
        <v>30</v>
      </c>
      <c r="G28" s="157">
        <v>38</v>
      </c>
    </row>
    <row r="29" spans="1:7" x14ac:dyDescent="0.4">
      <c r="A29" s="68"/>
      <c r="B29" s="77" t="s">
        <v>242</v>
      </c>
      <c r="C29" s="83" t="s">
        <v>230</v>
      </c>
      <c r="D29" s="85">
        <v>2014</v>
      </c>
      <c r="E29" s="93" t="s">
        <v>20</v>
      </c>
      <c r="F29" s="93">
        <v>20</v>
      </c>
      <c r="G29" s="157">
        <v>140</v>
      </c>
    </row>
    <row r="30" spans="1:7" x14ac:dyDescent="0.4">
      <c r="A30" s="68" t="s">
        <v>39</v>
      </c>
      <c r="B30" s="77" t="s">
        <v>115</v>
      </c>
      <c r="C30" s="83" t="s">
        <v>243</v>
      </c>
      <c r="D30" s="85">
        <v>2014</v>
      </c>
      <c r="E30" s="93" t="s">
        <v>192</v>
      </c>
      <c r="F30" s="93">
        <v>12</v>
      </c>
      <c r="G30" s="108"/>
    </row>
    <row r="31" spans="1:7" x14ac:dyDescent="0.4">
      <c r="A31" s="68"/>
      <c r="B31" s="77" t="s">
        <v>116</v>
      </c>
      <c r="C31" s="83" t="s">
        <v>243</v>
      </c>
      <c r="D31" s="85">
        <v>2014</v>
      </c>
      <c r="E31" s="93" t="s">
        <v>192</v>
      </c>
      <c r="F31" s="93">
        <v>12</v>
      </c>
      <c r="G31" s="108"/>
    </row>
    <row r="32" spans="1:7" x14ac:dyDescent="0.4">
      <c r="A32" s="68"/>
      <c r="B32" s="77" t="s">
        <v>117</v>
      </c>
      <c r="C32" s="83" t="s">
        <v>243</v>
      </c>
      <c r="D32" s="85">
        <v>2014</v>
      </c>
      <c r="E32" s="93" t="s">
        <v>192</v>
      </c>
      <c r="F32" s="93">
        <v>12</v>
      </c>
      <c r="G32" s="108"/>
    </row>
    <row r="33" spans="1:7" x14ac:dyDescent="0.4">
      <c r="A33" s="68"/>
      <c r="B33" s="77" t="s">
        <v>118</v>
      </c>
      <c r="C33" s="83" t="s">
        <v>243</v>
      </c>
      <c r="D33" s="85">
        <v>2014</v>
      </c>
      <c r="E33" s="93" t="s">
        <v>192</v>
      </c>
      <c r="F33" s="93">
        <v>12</v>
      </c>
      <c r="G33" s="108"/>
    </row>
    <row r="34" spans="1:7" x14ac:dyDescent="0.4">
      <c r="A34" s="68"/>
      <c r="B34" s="77" t="s">
        <v>123</v>
      </c>
      <c r="C34" s="83" t="s">
        <v>233</v>
      </c>
      <c r="D34" s="85">
        <v>2014</v>
      </c>
      <c r="E34" s="93" t="s">
        <v>192</v>
      </c>
      <c r="F34" s="93">
        <v>6</v>
      </c>
      <c r="G34" s="157">
        <v>1200</v>
      </c>
    </row>
    <row r="35" spans="1:7" x14ac:dyDescent="0.4">
      <c r="A35" s="68"/>
      <c r="B35" s="77" t="s">
        <v>122</v>
      </c>
      <c r="C35" s="83" t="s">
        <v>233</v>
      </c>
      <c r="D35" s="85">
        <v>2014</v>
      </c>
      <c r="E35" s="93" t="s">
        <v>192</v>
      </c>
      <c r="F35" s="93">
        <v>6</v>
      </c>
      <c r="G35" s="157">
        <v>400</v>
      </c>
    </row>
    <row r="36" spans="1:7" x14ac:dyDescent="0.4">
      <c r="A36" s="68" t="s">
        <v>47</v>
      </c>
      <c r="B36" s="77" t="s">
        <v>144</v>
      </c>
      <c r="C36" s="83" t="s">
        <v>230</v>
      </c>
      <c r="D36" s="85">
        <v>2014</v>
      </c>
      <c r="E36" s="93" t="s">
        <v>193</v>
      </c>
      <c r="F36" s="93">
        <v>20</v>
      </c>
      <c r="G36" s="158">
        <v>2250</v>
      </c>
    </row>
    <row r="37" spans="1:7" x14ac:dyDescent="0.4">
      <c r="A37" s="68"/>
      <c r="B37" s="77" t="s">
        <v>145</v>
      </c>
      <c r="C37" s="83" t="s">
        <v>210</v>
      </c>
      <c r="D37" s="85">
        <v>2014</v>
      </c>
      <c r="E37" s="93" t="s">
        <v>193</v>
      </c>
      <c r="F37" s="106">
        <v>2</v>
      </c>
      <c r="G37" s="159">
        <v>130</v>
      </c>
    </row>
    <row r="38" spans="1:7" x14ac:dyDescent="0.4">
      <c r="A38" s="68"/>
      <c r="B38" s="77" t="s">
        <v>244</v>
      </c>
      <c r="C38" s="83" t="s">
        <v>210</v>
      </c>
      <c r="D38" s="85">
        <v>2014</v>
      </c>
      <c r="E38" s="93" t="s">
        <v>12</v>
      </c>
      <c r="F38" s="106">
        <v>15</v>
      </c>
      <c r="G38" s="159">
        <v>260</v>
      </c>
    </row>
    <row r="39" spans="1:7" x14ac:dyDescent="0.4">
      <c r="A39" s="68"/>
      <c r="B39" s="77" t="s">
        <v>245</v>
      </c>
      <c r="C39" s="83" t="s">
        <v>210</v>
      </c>
      <c r="D39" s="85">
        <v>2014</v>
      </c>
      <c r="E39" s="93" t="s">
        <v>12</v>
      </c>
      <c r="F39" s="93">
        <v>20</v>
      </c>
      <c r="G39" s="160">
        <v>540</v>
      </c>
    </row>
    <row r="40" spans="1:7" x14ac:dyDescent="0.4">
      <c r="A40" s="68"/>
      <c r="B40" s="77" t="s">
        <v>246</v>
      </c>
      <c r="C40" s="83" t="s">
        <v>230</v>
      </c>
      <c r="D40" s="85">
        <v>2014</v>
      </c>
      <c r="E40" s="93" t="s">
        <v>12</v>
      </c>
      <c r="F40" s="93">
        <v>15</v>
      </c>
      <c r="G40" s="157">
        <v>320</v>
      </c>
    </row>
    <row r="41" spans="1:7" x14ac:dyDescent="0.4">
      <c r="A41" s="68"/>
      <c r="B41" s="77" t="s">
        <v>247</v>
      </c>
      <c r="C41" s="83" t="s">
        <v>230</v>
      </c>
      <c r="D41" s="85">
        <v>2014</v>
      </c>
      <c r="E41" s="93" t="s">
        <v>12</v>
      </c>
      <c r="F41" s="93">
        <v>20</v>
      </c>
      <c r="G41" s="157">
        <v>620</v>
      </c>
    </row>
    <row r="42" spans="1:7" x14ac:dyDescent="0.4">
      <c r="A42" s="68"/>
      <c r="B42" s="77" t="s">
        <v>248</v>
      </c>
      <c r="C42" s="83" t="s">
        <v>210</v>
      </c>
      <c r="D42" s="85">
        <v>2014</v>
      </c>
      <c r="E42" s="93" t="s">
        <v>12</v>
      </c>
      <c r="F42" s="93">
        <v>30</v>
      </c>
      <c r="G42" s="157">
        <v>380</v>
      </c>
    </row>
    <row r="43" spans="1:7" x14ac:dyDescent="0.4">
      <c r="A43" s="68"/>
      <c r="B43" s="77" t="s">
        <v>249</v>
      </c>
      <c r="C43" s="83" t="s">
        <v>210</v>
      </c>
      <c r="D43" s="85">
        <v>2014</v>
      </c>
      <c r="E43" s="93" t="s">
        <v>12</v>
      </c>
      <c r="F43" s="93">
        <v>12</v>
      </c>
      <c r="G43" s="157">
        <v>1000</v>
      </c>
    </row>
    <row r="44" spans="1:7" x14ac:dyDescent="0.4">
      <c r="A44" s="68"/>
      <c r="B44" s="77" t="s">
        <v>250</v>
      </c>
      <c r="C44" s="83" t="s">
        <v>233</v>
      </c>
      <c r="D44" s="85">
        <v>2014</v>
      </c>
      <c r="E44" s="93" t="s">
        <v>12</v>
      </c>
      <c r="F44" s="93">
        <v>20</v>
      </c>
      <c r="G44" s="157">
        <v>2750</v>
      </c>
    </row>
    <row r="45" spans="1:7" x14ac:dyDescent="0.4">
      <c r="A45" s="68"/>
      <c r="B45" s="77" t="s">
        <v>251</v>
      </c>
      <c r="C45" s="83" t="s">
        <v>252</v>
      </c>
      <c r="D45" s="85">
        <v>2014</v>
      </c>
      <c r="E45" s="93" t="s">
        <v>12</v>
      </c>
      <c r="F45" s="93">
        <v>15</v>
      </c>
      <c r="G45" s="157">
        <v>3200</v>
      </c>
    </row>
    <row r="46" spans="1:7" x14ac:dyDescent="0.4">
      <c r="A46" s="68"/>
      <c r="B46" s="77" t="s">
        <v>253</v>
      </c>
      <c r="C46" s="83" t="s">
        <v>233</v>
      </c>
      <c r="D46" s="85">
        <v>2014</v>
      </c>
      <c r="E46" s="93" t="s">
        <v>12</v>
      </c>
      <c r="F46" s="93">
        <v>18</v>
      </c>
      <c r="G46" s="157">
        <v>4500</v>
      </c>
    </row>
    <row r="47" spans="1:7" x14ac:dyDescent="0.4">
      <c r="A47" s="68"/>
      <c r="B47" s="77" t="s">
        <v>254</v>
      </c>
      <c r="C47" s="83" t="s">
        <v>233</v>
      </c>
      <c r="D47" s="85">
        <v>2014</v>
      </c>
      <c r="E47" s="93" t="s">
        <v>12</v>
      </c>
      <c r="F47" s="93">
        <v>18</v>
      </c>
      <c r="G47" s="157">
        <v>30000</v>
      </c>
    </row>
    <row r="48" spans="1:7" x14ac:dyDescent="0.4">
      <c r="A48" s="68"/>
      <c r="B48" s="77" t="s">
        <v>255</v>
      </c>
      <c r="C48" s="83" t="s">
        <v>256</v>
      </c>
      <c r="D48" s="85">
        <v>2014</v>
      </c>
      <c r="E48" s="93" t="s">
        <v>12</v>
      </c>
      <c r="F48" s="93">
        <v>1</v>
      </c>
      <c r="G48" s="157">
        <v>1300</v>
      </c>
    </row>
    <row r="49" spans="1:7" x14ac:dyDescent="0.4">
      <c r="A49" s="68"/>
      <c r="B49" s="77" t="s">
        <v>257</v>
      </c>
      <c r="C49" s="83" t="s">
        <v>256</v>
      </c>
      <c r="D49" s="85">
        <v>2014</v>
      </c>
      <c r="E49" s="93" t="s">
        <v>12</v>
      </c>
      <c r="F49" s="93">
        <v>12</v>
      </c>
      <c r="G49" s="157">
        <v>10000</v>
      </c>
    </row>
    <row r="50" spans="1:7" x14ac:dyDescent="0.4">
      <c r="A50" s="68"/>
      <c r="B50" s="77" t="s">
        <v>146</v>
      </c>
      <c r="C50" s="83" t="s">
        <v>233</v>
      </c>
      <c r="D50" s="85">
        <v>2014</v>
      </c>
      <c r="E50" s="93" t="s">
        <v>258</v>
      </c>
      <c r="F50" s="93">
        <v>20</v>
      </c>
      <c r="G50" s="157">
        <v>150</v>
      </c>
    </row>
    <row r="51" spans="1:7" x14ac:dyDescent="0.4">
      <c r="A51" s="68"/>
      <c r="B51" s="77" t="s">
        <v>147</v>
      </c>
      <c r="C51" s="83" t="s">
        <v>233</v>
      </c>
      <c r="D51" s="85">
        <v>2014</v>
      </c>
      <c r="E51" s="93" t="s">
        <v>192</v>
      </c>
      <c r="F51" s="93">
        <v>10</v>
      </c>
      <c r="G51" s="157">
        <v>90</v>
      </c>
    </row>
    <row r="52" spans="1:7" x14ac:dyDescent="0.4">
      <c r="A52" s="68" t="s">
        <v>49</v>
      </c>
      <c r="B52" s="77" t="s">
        <v>259</v>
      </c>
      <c r="C52" s="83" t="s">
        <v>260</v>
      </c>
      <c r="D52" s="85">
        <v>2014</v>
      </c>
      <c r="E52" s="93" t="s">
        <v>12</v>
      </c>
      <c r="F52" s="93">
        <v>20</v>
      </c>
      <c r="G52" s="157">
        <v>335</v>
      </c>
    </row>
    <row r="53" spans="1:7" x14ac:dyDescent="0.4">
      <c r="A53" s="68"/>
      <c r="B53" s="77" t="s">
        <v>261</v>
      </c>
      <c r="C53" s="83" t="s">
        <v>260</v>
      </c>
      <c r="D53" s="85">
        <v>2014</v>
      </c>
      <c r="E53" s="93" t="s">
        <v>12</v>
      </c>
      <c r="F53" s="93">
        <v>1</v>
      </c>
      <c r="G53" s="157">
        <v>10</v>
      </c>
    </row>
    <row r="54" spans="1:7" x14ac:dyDescent="0.4">
      <c r="A54" s="68"/>
      <c r="B54" s="77" t="s">
        <v>262</v>
      </c>
      <c r="C54" s="83" t="s">
        <v>260</v>
      </c>
      <c r="D54" s="85">
        <v>2014</v>
      </c>
      <c r="E54" s="93" t="s">
        <v>12</v>
      </c>
      <c r="F54" s="93">
        <v>5</v>
      </c>
      <c r="G54" s="157">
        <v>14</v>
      </c>
    </row>
    <row r="55" spans="1:7" x14ac:dyDescent="0.4">
      <c r="A55" s="68"/>
      <c r="B55" s="77" t="s">
        <v>151</v>
      </c>
      <c r="C55" s="83" t="s">
        <v>260</v>
      </c>
      <c r="D55" s="85">
        <v>2014</v>
      </c>
      <c r="E55" s="93" t="s">
        <v>12</v>
      </c>
      <c r="F55" s="93">
        <v>5</v>
      </c>
      <c r="G55" s="157">
        <v>72</v>
      </c>
    </row>
    <row r="56" spans="1:7" x14ac:dyDescent="0.4">
      <c r="A56" s="68"/>
      <c r="B56" s="77" t="s">
        <v>152</v>
      </c>
      <c r="C56" s="83" t="s">
        <v>260</v>
      </c>
      <c r="D56" s="85">
        <v>2014</v>
      </c>
      <c r="E56" s="93" t="s">
        <v>12</v>
      </c>
      <c r="F56" s="93">
        <v>1</v>
      </c>
      <c r="G56" s="157">
        <v>10</v>
      </c>
    </row>
    <row r="57" spans="1:7" x14ac:dyDescent="0.4">
      <c r="A57" s="68"/>
      <c r="B57" s="77" t="s">
        <v>153</v>
      </c>
      <c r="C57" s="83" t="s">
        <v>210</v>
      </c>
      <c r="D57" s="85">
        <v>2014</v>
      </c>
      <c r="E57" s="93" t="s">
        <v>194</v>
      </c>
      <c r="F57" s="93">
        <v>2</v>
      </c>
      <c r="G57" s="157">
        <v>75</v>
      </c>
    </row>
    <row r="58" spans="1:7" x14ac:dyDescent="0.4">
      <c r="A58" s="68"/>
      <c r="B58" s="77" t="s">
        <v>154</v>
      </c>
      <c r="C58" s="83" t="s">
        <v>230</v>
      </c>
      <c r="D58" s="85">
        <v>2014</v>
      </c>
      <c r="E58" s="93" t="s">
        <v>12</v>
      </c>
      <c r="F58" s="93">
        <v>10</v>
      </c>
      <c r="G58" s="157">
        <v>225</v>
      </c>
    </row>
    <row r="59" spans="1:7" x14ac:dyDescent="0.4">
      <c r="A59" s="68"/>
      <c r="B59" s="77" t="s">
        <v>155</v>
      </c>
      <c r="C59" s="83" t="s">
        <v>210</v>
      </c>
      <c r="D59" s="85">
        <v>2014</v>
      </c>
      <c r="E59" s="93" t="s">
        <v>12</v>
      </c>
      <c r="F59" s="93">
        <v>4</v>
      </c>
      <c r="G59" s="157">
        <v>65</v>
      </c>
    </row>
    <row r="60" spans="1:7" x14ac:dyDescent="0.4">
      <c r="A60" s="68"/>
      <c r="B60" s="77" t="s">
        <v>156</v>
      </c>
      <c r="C60" s="83" t="s">
        <v>210</v>
      </c>
      <c r="D60" s="85">
        <v>2014</v>
      </c>
      <c r="E60" s="93" t="s">
        <v>12</v>
      </c>
      <c r="F60" s="93">
        <v>20</v>
      </c>
      <c r="G60" s="157">
        <v>240</v>
      </c>
    </row>
    <row r="61" spans="1:7" x14ac:dyDescent="0.4">
      <c r="A61" s="68"/>
      <c r="B61" s="77" t="s">
        <v>157</v>
      </c>
      <c r="C61" s="83" t="s">
        <v>210</v>
      </c>
      <c r="D61" s="85">
        <v>2014</v>
      </c>
      <c r="E61" s="93" t="s">
        <v>12</v>
      </c>
      <c r="F61" s="93">
        <v>1</v>
      </c>
      <c r="G61" s="157">
        <v>350</v>
      </c>
    </row>
    <row r="62" spans="1:7" x14ac:dyDescent="0.4">
      <c r="A62" s="68" t="s">
        <v>50</v>
      </c>
      <c r="B62" s="77" t="s">
        <v>158</v>
      </c>
      <c r="C62" s="83" t="s">
        <v>210</v>
      </c>
      <c r="D62" s="85">
        <v>2014</v>
      </c>
      <c r="E62" s="93" t="s">
        <v>12</v>
      </c>
      <c r="F62" s="93">
        <v>15</v>
      </c>
      <c r="G62" s="157">
        <v>375</v>
      </c>
    </row>
    <row r="63" spans="1:7" x14ac:dyDescent="0.4">
      <c r="A63" s="68"/>
      <c r="B63" s="77" t="s">
        <v>263</v>
      </c>
      <c r="C63" s="83" t="s">
        <v>230</v>
      </c>
      <c r="D63" s="85">
        <v>2014</v>
      </c>
      <c r="E63" s="93" t="s">
        <v>12</v>
      </c>
      <c r="F63" s="93">
        <v>15</v>
      </c>
      <c r="G63" s="157">
        <v>135</v>
      </c>
    </row>
    <row r="64" spans="1:7" x14ac:dyDescent="0.4">
      <c r="A64" s="68" t="s">
        <v>40</v>
      </c>
      <c r="B64" s="77" t="s">
        <v>264</v>
      </c>
      <c r="C64" s="83" t="s">
        <v>233</v>
      </c>
      <c r="D64" s="85">
        <v>2014</v>
      </c>
      <c r="E64" s="93" t="s">
        <v>20</v>
      </c>
      <c r="F64" s="93">
        <v>20</v>
      </c>
      <c r="G64" s="157">
        <v>850</v>
      </c>
    </row>
    <row r="65" spans="1:7" x14ac:dyDescent="0.4">
      <c r="A65" s="68"/>
      <c r="B65" s="77" t="s">
        <v>265</v>
      </c>
      <c r="C65" s="83" t="s">
        <v>230</v>
      </c>
      <c r="D65" s="85">
        <v>2014</v>
      </c>
      <c r="E65" s="93" t="s">
        <v>12</v>
      </c>
      <c r="F65" s="93">
        <v>30</v>
      </c>
      <c r="G65" s="157">
        <v>290</v>
      </c>
    </row>
    <row r="66" spans="1:7" x14ac:dyDescent="0.4">
      <c r="A66" s="68"/>
      <c r="B66" s="77" t="s">
        <v>266</v>
      </c>
      <c r="C66" s="83" t="s">
        <v>230</v>
      </c>
      <c r="D66" s="85">
        <v>2014</v>
      </c>
      <c r="E66" s="93" t="s">
        <v>12</v>
      </c>
      <c r="F66" s="93">
        <v>30</v>
      </c>
      <c r="G66" s="157">
        <v>300</v>
      </c>
    </row>
    <row r="67" spans="1:7" x14ac:dyDescent="0.4">
      <c r="A67" s="68"/>
      <c r="B67" s="77" t="s">
        <v>267</v>
      </c>
      <c r="C67" s="83" t="s">
        <v>233</v>
      </c>
      <c r="D67" s="85">
        <v>2014</v>
      </c>
      <c r="E67" s="93" t="s">
        <v>12</v>
      </c>
      <c r="F67" s="93">
        <v>30</v>
      </c>
      <c r="G67" s="157">
        <f>100+150+6*35</f>
        <v>460</v>
      </c>
    </row>
    <row r="68" spans="1:7" x14ac:dyDescent="0.4">
      <c r="A68" s="68"/>
      <c r="B68" s="77" t="s">
        <v>268</v>
      </c>
      <c r="C68" s="83" t="s">
        <v>233</v>
      </c>
      <c r="D68" s="85">
        <v>2014</v>
      </c>
      <c r="E68" s="93" t="s">
        <v>192</v>
      </c>
      <c r="F68" s="93">
        <v>10</v>
      </c>
      <c r="G68" s="157">
        <v>350</v>
      </c>
    </row>
    <row r="69" spans="1:7" x14ac:dyDescent="0.4">
      <c r="A69" s="68"/>
      <c r="B69" s="77" t="s">
        <v>269</v>
      </c>
      <c r="C69" s="83" t="s">
        <v>233</v>
      </c>
      <c r="D69" s="85">
        <v>2014</v>
      </c>
      <c r="E69" s="93" t="s">
        <v>12</v>
      </c>
      <c r="F69" s="93">
        <v>25</v>
      </c>
      <c r="G69" s="157">
        <v>3600</v>
      </c>
    </row>
    <row r="70" spans="1:7" x14ac:dyDescent="0.4">
      <c r="A70" s="68" t="s">
        <v>37</v>
      </c>
      <c r="B70" s="77" t="s">
        <v>270</v>
      </c>
      <c r="C70" s="83" t="s">
        <v>226</v>
      </c>
      <c r="D70" s="85">
        <v>2014</v>
      </c>
      <c r="E70" s="93" t="s">
        <v>20</v>
      </c>
      <c r="F70" s="93">
        <v>50</v>
      </c>
      <c r="G70" s="157">
        <v>80</v>
      </c>
    </row>
    <row r="71" spans="1:7" x14ac:dyDescent="0.4">
      <c r="A71" s="68"/>
      <c r="B71" s="77" t="s">
        <v>271</v>
      </c>
      <c r="C71" s="83" t="s">
        <v>233</v>
      </c>
      <c r="D71" s="85">
        <v>2014</v>
      </c>
      <c r="E71" s="93" t="s">
        <v>20</v>
      </c>
      <c r="F71" s="93">
        <v>50</v>
      </c>
      <c r="G71" s="157">
        <v>50</v>
      </c>
    </row>
    <row r="72" spans="1:7" x14ac:dyDescent="0.4">
      <c r="A72" s="70" t="s">
        <v>51</v>
      </c>
      <c r="B72" s="78" t="s">
        <v>163</v>
      </c>
      <c r="C72" s="84" t="s">
        <v>233</v>
      </c>
      <c r="D72" s="85">
        <v>2014</v>
      </c>
      <c r="E72" s="93" t="s">
        <v>195</v>
      </c>
      <c r="F72" s="107">
        <v>4</v>
      </c>
      <c r="G72" s="157">
        <v>60</v>
      </c>
    </row>
    <row r="73" spans="1:7" x14ac:dyDescent="0.4">
      <c r="A73" s="70" t="s">
        <v>52</v>
      </c>
      <c r="B73" s="79" t="s">
        <v>164</v>
      </c>
      <c r="C73" s="84" t="s">
        <v>233</v>
      </c>
      <c r="D73" s="85">
        <v>2014</v>
      </c>
      <c r="E73" s="93" t="s">
        <v>195</v>
      </c>
      <c r="F73" s="107">
        <v>1</v>
      </c>
      <c r="G73" s="157">
        <v>12.5</v>
      </c>
    </row>
    <row r="74" spans="1:7" ht="16.5" thickBot="1" x14ac:dyDescent="0.45">
      <c r="A74" s="71" t="s">
        <v>272</v>
      </c>
      <c r="B74" s="80" t="s">
        <v>164</v>
      </c>
      <c r="C74" s="161" t="s">
        <v>233</v>
      </c>
      <c r="D74" s="162">
        <v>2014</v>
      </c>
      <c r="E74" s="94" t="s">
        <v>195</v>
      </c>
      <c r="F74" s="94">
        <v>1</v>
      </c>
      <c r="G74" s="163">
        <v>75</v>
      </c>
    </row>
  </sheetData>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dimension ref="B3:AG42"/>
  <sheetViews>
    <sheetView zoomScale="70" zoomScaleNormal="70" workbookViewId="0">
      <selection activeCell="A2" sqref="A2"/>
    </sheetView>
  </sheetViews>
  <sheetFormatPr defaultRowHeight="12.5" x14ac:dyDescent="0.25"/>
  <cols>
    <col min="2" max="2" width="21.81640625" bestFit="1" customWidth="1"/>
  </cols>
  <sheetData>
    <row r="3" spans="2:33" x14ac:dyDescent="0.25">
      <c r="B3" s="5" t="s">
        <v>25</v>
      </c>
    </row>
    <row r="5" spans="2:33" ht="13" x14ac:dyDescent="0.3">
      <c r="B5" s="3" t="s">
        <v>16</v>
      </c>
      <c r="C5" s="3">
        <f>Meerjarenplanning!T12</f>
        <v>2022</v>
      </c>
      <c r="D5" s="3">
        <f>Meerjarenplanning!U12</f>
        <v>2023</v>
      </c>
      <c r="E5" s="3">
        <f>Meerjarenplanning!V12</f>
        <v>2024</v>
      </c>
      <c r="F5" s="3">
        <f>Meerjarenplanning!W12</f>
        <v>2025</v>
      </c>
      <c r="G5" s="3">
        <f>Meerjarenplanning!X12</f>
        <v>2026</v>
      </c>
      <c r="H5" s="3">
        <f>Meerjarenplanning!Y12</f>
        <v>2027</v>
      </c>
      <c r="I5" s="3">
        <f>Meerjarenplanning!Z12</f>
        <v>2028</v>
      </c>
      <c r="J5" s="3">
        <f>Meerjarenplanning!AA12</f>
        <v>2029</v>
      </c>
      <c r="K5" s="3">
        <f>Meerjarenplanning!AB12</f>
        <v>2030</v>
      </c>
      <c r="L5" s="3">
        <f>Meerjarenplanning!AC12</f>
        <v>2031</v>
      </c>
      <c r="M5" s="3">
        <f>Meerjarenplanning!AD12</f>
        <v>2032</v>
      </c>
      <c r="N5" s="3">
        <f>Meerjarenplanning!AE12</f>
        <v>2033</v>
      </c>
      <c r="O5" s="3">
        <f>Meerjarenplanning!AF12</f>
        <v>2034</v>
      </c>
      <c r="P5" s="3">
        <f>Meerjarenplanning!AG12</f>
        <v>2035</v>
      </c>
      <c r="Q5" s="3">
        <f>Meerjarenplanning!AH12</f>
        <v>2036</v>
      </c>
      <c r="R5" s="3">
        <f>Meerjarenplanning!AI12</f>
        <v>2037</v>
      </c>
      <c r="S5" s="3">
        <f>Meerjarenplanning!AJ12</f>
        <v>2038</v>
      </c>
      <c r="T5" s="3">
        <f>Meerjarenplanning!AK12</f>
        <v>2039</v>
      </c>
      <c r="U5" s="3">
        <f>Meerjarenplanning!AL12</f>
        <v>2040</v>
      </c>
      <c r="V5" s="3">
        <f>Meerjarenplanning!AM12</f>
        <v>2041</v>
      </c>
      <c r="W5" s="3">
        <f>Meerjarenplanning!AN12</f>
        <v>2042</v>
      </c>
      <c r="X5" s="3">
        <f>Meerjarenplanning!AO12</f>
        <v>2043</v>
      </c>
      <c r="Y5" s="3">
        <f>Meerjarenplanning!AP12</f>
        <v>2044</v>
      </c>
      <c r="Z5" s="3">
        <f>Meerjarenplanning!AQ12</f>
        <v>2045</v>
      </c>
      <c r="AA5" s="3">
        <f>Meerjarenplanning!AR12</f>
        <v>2046</v>
      </c>
      <c r="AB5" s="3">
        <f>Meerjarenplanning!AS12</f>
        <v>2047</v>
      </c>
      <c r="AC5" s="3">
        <f>Meerjarenplanning!AT12</f>
        <v>2048</v>
      </c>
      <c r="AD5" s="3">
        <f>Meerjarenplanning!AU12</f>
        <v>2049</v>
      </c>
      <c r="AE5" s="3">
        <f>Meerjarenplanning!AV12</f>
        <v>2050</v>
      </c>
      <c r="AF5" s="3">
        <f>Meerjarenplanning!AW12</f>
        <v>2051</v>
      </c>
      <c r="AG5" s="3"/>
    </row>
    <row r="7" spans="2:33" x14ac:dyDescent="0.25">
      <c r="B7" s="5" t="s">
        <v>26</v>
      </c>
      <c r="C7" s="23">
        <f>Meerjarenplanning!T15</f>
        <v>0</v>
      </c>
      <c r="D7" s="23">
        <f>Meerjarenplanning!U15</f>
        <v>0</v>
      </c>
      <c r="E7" s="23">
        <f>Meerjarenplanning!V15</f>
        <v>0</v>
      </c>
      <c r="F7" s="23">
        <f>Meerjarenplanning!W15</f>
        <v>0</v>
      </c>
      <c r="G7" s="23">
        <f>Meerjarenplanning!X15</f>
        <v>0</v>
      </c>
      <c r="H7" s="23">
        <f>Meerjarenplanning!Y15</f>
        <v>0</v>
      </c>
      <c r="I7" s="23">
        <f>Meerjarenplanning!Z15</f>
        <v>0</v>
      </c>
      <c r="J7" s="23">
        <f>Meerjarenplanning!AA15</f>
        <v>0</v>
      </c>
      <c r="K7" s="23">
        <f>Meerjarenplanning!AB15</f>
        <v>0</v>
      </c>
      <c r="L7" s="23">
        <f>Meerjarenplanning!AC15</f>
        <v>0</v>
      </c>
      <c r="M7" s="23">
        <f>Meerjarenplanning!AD15</f>
        <v>0</v>
      </c>
      <c r="N7" s="23">
        <f>Meerjarenplanning!AE15</f>
        <v>0</v>
      </c>
      <c r="O7" s="23">
        <f>Meerjarenplanning!AF15</f>
        <v>0</v>
      </c>
      <c r="P7" s="23">
        <f>Meerjarenplanning!AG15</f>
        <v>0</v>
      </c>
      <c r="Q7" s="23">
        <f>Meerjarenplanning!AH15</f>
        <v>0</v>
      </c>
      <c r="R7" s="23">
        <f>Meerjarenplanning!AI15</f>
        <v>0</v>
      </c>
      <c r="S7" s="23">
        <f>Meerjarenplanning!AJ15</f>
        <v>0</v>
      </c>
      <c r="T7" s="23">
        <f>Meerjarenplanning!AK15</f>
        <v>0</v>
      </c>
      <c r="U7" s="23">
        <f>Meerjarenplanning!AL15</f>
        <v>0</v>
      </c>
      <c r="V7" s="23">
        <f>Meerjarenplanning!AM15</f>
        <v>0</v>
      </c>
      <c r="W7" s="23">
        <f>Meerjarenplanning!AN15</f>
        <v>0</v>
      </c>
      <c r="X7" s="23">
        <f>Meerjarenplanning!AO15</f>
        <v>0</v>
      </c>
      <c r="Y7" s="23">
        <f>Meerjarenplanning!AP15</f>
        <v>0</v>
      </c>
      <c r="Z7" s="23">
        <f>Meerjarenplanning!AQ15</f>
        <v>0</v>
      </c>
      <c r="AA7" s="23">
        <f>Meerjarenplanning!AR15</f>
        <v>0</v>
      </c>
      <c r="AB7" s="23">
        <f>Meerjarenplanning!AS15</f>
        <v>0</v>
      </c>
      <c r="AC7" s="23">
        <f>Meerjarenplanning!AT15</f>
        <v>0</v>
      </c>
      <c r="AD7" s="23">
        <f>Meerjarenplanning!AU15</f>
        <v>0</v>
      </c>
      <c r="AE7" s="23">
        <f>Meerjarenplanning!AV15</f>
        <v>0</v>
      </c>
      <c r="AF7" s="23">
        <f>Meerjarenplanning!AW15</f>
        <v>0</v>
      </c>
      <c r="AG7" s="23"/>
    </row>
    <row r="8" spans="2:33" x14ac:dyDescent="0.25">
      <c r="B8" s="5" t="s">
        <v>27</v>
      </c>
      <c r="C8" s="24">
        <f>SUM($C$7:AF7)/30</f>
        <v>0</v>
      </c>
      <c r="D8" s="24">
        <f>SUM($C$7:AG7)/30</f>
        <v>0</v>
      </c>
      <c r="E8" s="24">
        <f>SUM($C$7:AH7)/30</f>
        <v>0</v>
      </c>
      <c r="F8" s="24">
        <f>SUM($C$7:AI7)/30</f>
        <v>0</v>
      </c>
      <c r="G8" s="24">
        <f>SUM($C$7:AJ7)/30</f>
        <v>0</v>
      </c>
      <c r="H8" s="24">
        <f>SUM($C$7:AK7)/30</f>
        <v>0</v>
      </c>
      <c r="I8" s="24">
        <f>SUM($C$7:AL7)/30</f>
        <v>0</v>
      </c>
      <c r="J8" s="24">
        <f>SUM($C$7:AM7)/30</f>
        <v>0</v>
      </c>
      <c r="K8" s="24">
        <f>SUM($C$7:AN7)/30</f>
        <v>0</v>
      </c>
      <c r="L8" s="24">
        <f>SUM($C$7:AO7)/30</f>
        <v>0</v>
      </c>
      <c r="M8" s="24">
        <f>SUM($C$7:AP7)/30</f>
        <v>0</v>
      </c>
      <c r="N8" s="24">
        <f>SUM($C$7:AQ7)/30</f>
        <v>0</v>
      </c>
      <c r="O8" s="24">
        <f>SUM($C$7:AR7)/30</f>
        <v>0</v>
      </c>
      <c r="P8" s="24">
        <f>SUM($C$7:AS7)/30</f>
        <v>0</v>
      </c>
      <c r="Q8" s="24">
        <f>SUM($C$7:AT7)/30</f>
        <v>0</v>
      </c>
      <c r="R8" s="24">
        <f>SUM($C$7:AU7)/30</f>
        <v>0</v>
      </c>
      <c r="S8" s="24">
        <f>SUM($C$7:AV7)/30</f>
        <v>0</v>
      </c>
      <c r="T8" s="24">
        <f>SUM($C$7:AW7)/30</f>
        <v>0</v>
      </c>
      <c r="U8" s="24">
        <f>SUM($C$7:AX7)/30</f>
        <v>0</v>
      </c>
      <c r="V8" s="24">
        <f>SUM($C$7:AY7)/30</f>
        <v>0</v>
      </c>
      <c r="W8" s="24">
        <f>SUM($C$7:AZ7)/30</f>
        <v>0</v>
      </c>
      <c r="X8" s="24">
        <f>SUM($C$7:BA7)/30</f>
        <v>0</v>
      </c>
      <c r="Y8" s="24">
        <f>SUM($C$7:BB7)/30</f>
        <v>0</v>
      </c>
      <c r="Z8" s="24">
        <f>SUM($C$7:BC7)/30</f>
        <v>0</v>
      </c>
      <c r="AA8" s="24">
        <f>SUM($C$7:BD7)/30</f>
        <v>0</v>
      </c>
      <c r="AB8" s="24">
        <f>SUM($C$7:BE7)/30</f>
        <v>0</v>
      </c>
      <c r="AC8" s="24">
        <f>SUM($C$7:BF7)/30</f>
        <v>0</v>
      </c>
      <c r="AD8" s="24">
        <f>SUM($C$7:BG7)/30</f>
        <v>0</v>
      </c>
      <c r="AE8" s="24">
        <f>SUM($C$7:BH7)/30</f>
        <v>0</v>
      </c>
      <c r="AF8" s="24">
        <f>SUM($C$7:BI7)/30</f>
        <v>0</v>
      </c>
    </row>
    <row r="9" spans="2:33" x14ac:dyDescent="0.25">
      <c r="C9" s="5" t="s">
        <v>21</v>
      </c>
      <c r="L9" s="22"/>
    </row>
    <row r="10" spans="2:33" x14ac:dyDescent="0.25">
      <c r="L10" s="22"/>
    </row>
    <row r="11" spans="2:33" x14ac:dyDescent="0.25">
      <c r="L11" s="22"/>
    </row>
    <row r="21" spans="2:2" x14ac:dyDescent="0.25">
      <c r="B21" s="5" t="s">
        <v>29</v>
      </c>
    </row>
    <row r="39" spans="9:14" x14ac:dyDescent="0.25">
      <c r="I39" s="5" t="s">
        <v>28</v>
      </c>
    </row>
    <row r="42" spans="9:14" x14ac:dyDescent="0.25">
      <c r="N42" t="s">
        <v>21</v>
      </c>
    </row>
  </sheetData>
  <customSheetViews>
    <customSheetView guid="{5E3FDCDA-CA82-48FF-8F65-A612D5196E43}">
      <selection activeCell="R16" sqref="R1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D50"/>
  <sheetViews>
    <sheetView workbookViewId="0">
      <selection activeCell="D2" sqref="D2"/>
    </sheetView>
  </sheetViews>
  <sheetFormatPr defaultRowHeight="12.5" x14ac:dyDescent="0.25"/>
  <sheetData>
    <row r="1" spans="1:4" x14ac:dyDescent="0.25">
      <c r="A1">
        <v>2016</v>
      </c>
      <c r="B1">
        <v>1</v>
      </c>
    </row>
    <row r="2" spans="1:4" x14ac:dyDescent="0.25">
      <c r="A2">
        <f>+A1+1</f>
        <v>2017</v>
      </c>
      <c r="B2" s="1">
        <f>B1*(1+$D$2)</f>
        <v>1</v>
      </c>
      <c r="D2" s="4">
        <f>+Meerjarenplanning!N7</f>
        <v>0</v>
      </c>
    </row>
    <row r="3" spans="1:4" x14ac:dyDescent="0.25">
      <c r="A3">
        <f t="shared" ref="A3:A50" si="0">+A2+1</f>
        <v>2018</v>
      </c>
      <c r="B3" s="1">
        <f t="shared" ref="B3:B50" si="1">B2*(1+$D$2)</f>
        <v>1</v>
      </c>
    </row>
    <row r="4" spans="1:4" x14ac:dyDescent="0.25">
      <c r="A4">
        <f t="shared" si="0"/>
        <v>2019</v>
      </c>
      <c r="B4" s="1">
        <f t="shared" si="1"/>
        <v>1</v>
      </c>
    </row>
    <row r="5" spans="1:4" x14ac:dyDescent="0.25">
      <c r="A5">
        <f t="shared" si="0"/>
        <v>2020</v>
      </c>
      <c r="B5" s="1">
        <f t="shared" si="1"/>
        <v>1</v>
      </c>
    </row>
    <row r="6" spans="1:4" x14ac:dyDescent="0.25">
      <c r="A6">
        <f t="shared" si="0"/>
        <v>2021</v>
      </c>
      <c r="B6" s="1">
        <f t="shared" si="1"/>
        <v>1</v>
      </c>
    </row>
    <row r="7" spans="1:4" x14ac:dyDescent="0.25">
      <c r="A7">
        <f t="shared" si="0"/>
        <v>2022</v>
      </c>
      <c r="B7" s="1">
        <f t="shared" si="1"/>
        <v>1</v>
      </c>
    </row>
    <row r="8" spans="1:4" x14ac:dyDescent="0.25">
      <c r="A8">
        <f t="shared" si="0"/>
        <v>2023</v>
      </c>
      <c r="B8" s="1">
        <f t="shared" si="1"/>
        <v>1</v>
      </c>
    </row>
    <row r="9" spans="1:4" x14ac:dyDescent="0.25">
      <c r="A9">
        <f t="shared" si="0"/>
        <v>2024</v>
      </c>
      <c r="B9" s="1">
        <f t="shared" si="1"/>
        <v>1</v>
      </c>
    </row>
    <row r="10" spans="1:4" x14ac:dyDescent="0.25">
      <c r="A10">
        <f t="shared" si="0"/>
        <v>2025</v>
      </c>
      <c r="B10" s="1">
        <f t="shared" si="1"/>
        <v>1</v>
      </c>
    </row>
    <row r="11" spans="1:4" x14ac:dyDescent="0.25">
      <c r="A11">
        <f t="shared" si="0"/>
        <v>2026</v>
      </c>
      <c r="B11" s="1">
        <f t="shared" si="1"/>
        <v>1</v>
      </c>
    </row>
    <row r="12" spans="1:4" x14ac:dyDescent="0.25">
      <c r="A12">
        <f t="shared" si="0"/>
        <v>2027</v>
      </c>
      <c r="B12" s="1">
        <f t="shared" si="1"/>
        <v>1</v>
      </c>
    </row>
    <row r="13" spans="1:4" x14ac:dyDescent="0.25">
      <c r="A13">
        <f t="shared" si="0"/>
        <v>2028</v>
      </c>
      <c r="B13" s="1">
        <f t="shared" si="1"/>
        <v>1</v>
      </c>
    </row>
    <row r="14" spans="1:4" x14ac:dyDescent="0.25">
      <c r="A14">
        <f t="shared" si="0"/>
        <v>2029</v>
      </c>
      <c r="B14" s="1">
        <f t="shared" si="1"/>
        <v>1</v>
      </c>
    </row>
    <row r="15" spans="1:4" x14ac:dyDescent="0.25">
      <c r="A15">
        <f t="shared" si="0"/>
        <v>2030</v>
      </c>
      <c r="B15" s="1">
        <f t="shared" si="1"/>
        <v>1</v>
      </c>
    </row>
    <row r="16" spans="1:4" x14ac:dyDescent="0.25">
      <c r="A16">
        <f t="shared" si="0"/>
        <v>2031</v>
      </c>
      <c r="B16" s="1">
        <f t="shared" si="1"/>
        <v>1</v>
      </c>
    </row>
    <row r="17" spans="1:2" x14ac:dyDescent="0.25">
      <c r="A17">
        <f t="shared" si="0"/>
        <v>2032</v>
      </c>
      <c r="B17" s="1">
        <f t="shared" si="1"/>
        <v>1</v>
      </c>
    </row>
    <row r="18" spans="1:2" x14ac:dyDescent="0.25">
      <c r="A18">
        <f t="shared" si="0"/>
        <v>2033</v>
      </c>
      <c r="B18" s="1">
        <f t="shared" si="1"/>
        <v>1</v>
      </c>
    </row>
    <row r="19" spans="1:2" x14ac:dyDescent="0.25">
      <c r="A19">
        <f t="shared" si="0"/>
        <v>2034</v>
      </c>
      <c r="B19" s="1">
        <f t="shared" si="1"/>
        <v>1</v>
      </c>
    </row>
    <row r="20" spans="1:2" x14ac:dyDescent="0.25">
      <c r="A20">
        <f t="shared" si="0"/>
        <v>2035</v>
      </c>
      <c r="B20" s="1">
        <f t="shared" si="1"/>
        <v>1</v>
      </c>
    </row>
    <row r="21" spans="1:2" x14ac:dyDescent="0.25">
      <c r="A21">
        <f t="shared" si="0"/>
        <v>2036</v>
      </c>
      <c r="B21" s="1">
        <f t="shared" si="1"/>
        <v>1</v>
      </c>
    </row>
    <row r="22" spans="1:2" x14ac:dyDescent="0.25">
      <c r="A22">
        <f t="shared" si="0"/>
        <v>2037</v>
      </c>
      <c r="B22" s="1">
        <f t="shared" si="1"/>
        <v>1</v>
      </c>
    </row>
    <row r="23" spans="1:2" x14ac:dyDescent="0.25">
      <c r="A23">
        <f t="shared" si="0"/>
        <v>2038</v>
      </c>
      <c r="B23" s="1">
        <f t="shared" si="1"/>
        <v>1</v>
      </c>
    </row>
    <row r="24" spans="1:2" x14ac:dyDescent="0.25">
      <c r="A24">
        <f t="shared" si="0"/>
        <v>2039</v>
      </c>
      <c r="B24" s="1">
        <f t="shared" si="1"/>
        <v>1</v>
      </c>
    </row>
    <row r="25" spans="1:2" x14ac:dyDescent="0.25">
      <c r="A25">
        <f t="shared" si="0"/>
        <v>2040</v>
      </c>
      <c r="B25" s="1">
        <f t="shared" si="1"/>
        <v>1</v>
      </c>
    </row>
    <row r="26" spans="1:2" x14ac:dyDescent="0.25">
      <c r="A26">
        <f t="shared" si="0"/>
        <v>2041</v>
      </c>
      <c r="B26" s="1">
        <f t="shared" si="1"/>
        <v>1</v>
      </c>
    </row>
    <row r="27" spans="1:2" x14ac:dyDescent="0.25">
      <c r="A27">
        <f t="shared" si="0"/>
        <v>2042</v>
      </c>
      <c r="B27" s="1">
        <f t="shared" si="1"/>
        <v>1</v>
      </c>
    </row>
    <row r="28" spans="1:2" x14ac:dyDescent="0.25">
      <c r="A28">
        <f t="shared" si="0"/>
        <v>2043</v>
      </c>
      <c r="B28" s="1">
        <f t="shared" si="1"/>
        <v>1</v>
      </c>
    </row>
    <row r="29" spans="1:2" x14ac:dyDescent="0.25">
      <c r="A29">
        <f t="shared" si="0"/>
        <v>2044</v>
      </c>
      <c r="B29" s="1">
        <f t="shared" si="1"/>
        <v>1</v>
      </c>
    </row>
    <row r="30" spans="1:2" x14ac:dyDescent="0.25">
      <c r="A30">
        <f t="shared" si="0"/>
        <v>2045</v>
      </c>
      <c r="B30" s="1">
        <f t="shared" si="1"/>
        <v>1</v>
      </c>
    </row>
    <row r="31" spans="1:2" x14ac:dyDescent="0.25">
      <c r="A31">
        <f t="shared" si="0"/>
        <v>2046</v>
      </c>
      <c r="B31" s="1">
        <f t="shared" si="1"/>
        <v>1</v>
      </c>
    </row>
    <row r="32" spans="1:2" x14ac:dyDescent="0.25">
      <c r="A32">
        <f t="shared" si="0"/>
        <v>2047</v>
      </c>
      <c r="B32" s="1">
        <f t="shared" si="1"/>
        <v>1</v>
      </c>
    </row>
    <row r="33" spans="1:2" x14ac:dyDescent="0.25">
      <c r="A33">
        <f t="shared" si="0"/>
        <v>2048</v>
      </c>
      <c r="B33" s="1">
        <f t="shared" si="1"/>
        <v>1</v>
      </c>
    </row>
    <row r="34" spans="1:2" x14ac:dyDescent="0.25">
      <c r="A34">
        <f t="shared" si="0"/>
        <v>2049</v>
      </c>
      <c r="B34" s="1">
        <f t="shared" si="1"/>
        <v>1</v>
      </c>
    </row>
    <row r="35" spans="1:2" x14ac:dyDescent="0.25">
      <c r="A35">
        <f t="shared" si="0"/>
        <v>2050</v>
      </c>
      <c r="B35" s="1">
        <f t="shared" si="1"/>
        <v>1</v>
      </c>
    </row>
    <row r="36" spans="1:2" x14ac:dyDescent="0.25">
      <c r="A36">
        <f t="shared" si="0"/>
        <v>2051</v>
      </c>
      <c r="B36" s="1">
        <f t="shared" si="1"/>
        <v>1</v>
      </c>
    </row>
    <row r="37" spans="1:2" x14ac:dyDescent="0.25">
      <c r="A37">
        <f t="shared" si="0"/>
        <v>2052</v>
      </c>
      <c r="B37" s="1">
        <f t="shared" si="1"/>
        <v>1</v>
      </c>
    </row>
    <row r="38" spans="1:2" x14ac:dyDescent="0.25">
      <c r="A38">
        <f t="shared" si="0"/>
        <v>2053</v>
      </c>
      <c r="B38" s="1">
        <f t="shared" si="1"/>
        <v>1</v>
      </c>
    </row>
    <row r="39" spans="1:2" x14ac:dyDescent="0.25">
      <c r="A39">
        <f t="shared" si="0"/>
        <v>2054</v>
      </c>
      <c r="B39" s="1">
        <f t="shared" si="1"/>
        <v>1</v>
      </c>
    </row>
    <row r="40" spans="1:2" x14ac:dyDescent="0.25">
      <c r="A40">
        <f t="shared" si="0"/>
        <v>2055</v>
      </c>
      <c r="B40" s="1">
        <f t="shared" si="1"/>
        <v>1</v>
      </c>
    </row>
    <row r="41" spans="1:2" x14ac:dyDescent="0.25">
      <c r="A41">
        <f t="shared" si="0"/>
        <v>2056</v>
      </c>
      <c r="B41" s="1">
        <f t="shared" si="1"/>
        <v>1</v>
      </c>
    </row>
    <row r="42" spans="1:2" x14ac:dyDescent="0.25">
      <c r="A42">
        <f t="shared" si="0"/>
        <v>2057</v>
      </c>
      <c r="B42" s="1">
        <f t="shared" si="1"/>
        <v>1</v>
      </c>
    </row>
    <row r="43" spans="1:2" x14ac:dyDescent="0.25">
      <c r="A43">
        <f t="shared" si="0"/>
        <v>2058</v>
      </c>
      <c r="B43" s="1">
        <f t="shared" si="1"/>
        <v>1</v>
      </c>
    </row>
    <row r="44" spans="1:2" x14ac:dyDescent="0.25">
      <c r="A44">
        <f t="shared" si="0"/>
        <v>2059</v>
      </c>
      <c r="B44" s="1">
        <f t="shared" si="1"/>
        <v>1</v>
      </c>
    </row>
    <row r="45" spans="1:2" x14ac:dyDescent="0.25">
      <c r="A45">
        <f t="shared" si="0"/>
        <v>2060</v>
      </c>
      <c r="B45" s="1">
        <f t="shared" si="1"/>
        <v>1</v>
      </c>
    </row>
    <row r="46" spans="1:2" x14ac:dyDescent="0.25">
      <c r="A46">
        <f t="shared" si="0"/>
        <v>2061</v>
      </c>
      <c r="B46" s="1">
        <f t="shared" si="1"/>
        <v>1</v>
      </c>
    </row>
    <row r="47" spans="1:2" x14ac:dyDescent="0.25">
      <c r="A47">
        <f t="shared" si="0"/>
        <v>2062</v>
      </c>
      <c r="B47" s="1">
        <f t="shared" si="1"/>
        <v>1</v>
      </c>
    </row>
    <row r="48" spans="1:2" x14ac:dyDescent="0.25">
      <c r="A48">
        <f t="shared" si="0"/>
        <v>2063</v>
      </c>
      <c r="B48" s="1">
        <f t="shared" si="1"/>
        <v>1</v>
      </c>
    </row>
    <row r="49" spans="1:2" x14ac:dyDescent="0.25">
      <c r="A49">
        <f t="shared" si="0"/>
        <v>2064</v>
      </c>
      <c r="B49" s="1">
        <f t="shared" si="1"/>
        <v>1</v>
      </c>
    </row>
    <row r="50" spans="1:2" x14ac:dyDescent="0.25">
      <c r="A50">
        <f t="shared" si="0"/>
        <v>2065</v>
      </c>
      <c r="B50" s="1">
        <f t="shared" si="1"/>
        <v>1</v>
      </c>
    </row>
  </sheetData>
  <customSheetViews>
    <customSheetView guid="{5E3FDCDA-CA82-48FF-8F65-A612D5196E43}" state="hidden">
      <selection activeCell="H30" sqref="H30"/>
      <pageMargins left="0.75" right="0.75" top="1" bottom="1" header="0.5" footer="0.5"/>
      <headerFooter alignWithMargins="0"/>
    </customSheetView>
  </customSheetViews>
  <phoneticPr fontId="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E2FFBB343E1F4BBAF9A36CB8FE5C7C" ma:contentTypeVersion="3" ma:contentTypeDescription="Een nieuw document maken." ma:contentTypeScope="" ma:versionID="9689d4f7bec628d51071cbf5472417b6">
  <xsd:schema xmlns:xsd="http://www.w3.org/2001/XMLSchema" xmlns:xs="http://www.w3.org/2001/XMLSchema" xmlns:p="http://schemas.microsoft.com/office/2006/metadata/properties" xmlns:ns2="83fdc402-65f8-4bed-818c-4ca914b8a5a3" targetNamespace="http://schemas.microsoft.com/office/2006/metadata/properties" ma:root="true" ma:fieldsID="5089118b2b543735de1b53ef34c42355" ns2:_="">
    <xsd:import namespace="83fdc402-65f8-4bed-818c-4ca914b8a5a3"/>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c402-65f8-4bed-818c-4ca914b8a5a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44AEC5-3C88-451B-A2A1-199BA2A95DE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BF9D61-C9B3-4F1A-B8CB-C8129173D2A0}">
  <ds:schemaRefs>
    <ds:schemaRef ds:uri="http://schemas.microsoft.com/sharepoint/v3/contenttype/forms"/>
  </ds:schemaRefs>
</ds:datastoreItem>
</file>

<file path=customXml/itemProps3.xml><?xml version="1.0" encoding="utf-8"?>
<ds:datastoreItem xmlns:ds="http://schemas.openxmlformats.org/officeDocument/2006/customXml" ds:itemID="{5400F15F-19A3-450E-93A5-12B49D510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c402-65f8-4bed-818c-4ca914b8a5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Meerjarenplanning</vt:lpstr>
      <vt:lpstr>NormConcept</vt:lpstr>
      <vt:lpstr>Gebreken</vt:lpstr>
      <vt:lpstr>Norm-P</vt:lpstr>
      <vt:lpstr>Grafiek</vt:lpstr>
      <vt:lpstr>INDEX</vt:lpstr>
      <vt:lpstr>Meerjarenplanning!Afdrukbereik</vt:lpstr>
      <vt:lpstr>NormConcept!Afdrukbereik</vt:lpstr>
      <vt:lpstr>Meerjarenplanning!Afdruktitels</vt:lpstr>
      <vt:lpstr>INDEX</vt:lpstr>
    </vt:vector>
  </TitlesOfParts>
  <Company>VGT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LtP</dc:creator>
  <cp:lastModifiedBy>bernard smits</cp:lastModifiedBy>
  <cp:lastPrinted>2016-07-30T17:35:47Z</cp:lastPrinted>
  <dcterms:created xsi:type="dcterms:W3CDTF">2000-01-06T19:49:13Z</dcterms:created>
  <dcterms:modified xsi:type="dcterms:W3CDTF">2022-01-03T10:28:00Z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0x010100D8E2FFBB343E1F4BBAF9A36CB8FE5C7C</vt:lpwstr>
  </property>
</Properties>
</file>